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870" yWindow="435" windowWidth="15945" windowHeight="7005" tabRatio="627" activeTab="9"/>
  </bookViews>
  <sheets>
    <sheet name="Introduction" sheetId="8" r:id="rId1"/>
    <sheet name="Raw Data" sheetId="6" r:id="rId2"/>
    <sheet name="Old Design" sheetId="4" r:id="rId3"/>
    <sheet name="Old Design Regression" sheetId="1" r:id="rId4"/>
    <sheet name="New Designs" sheetId="5" r:id="rId5"/>
    <sheet name="New Designs Regression" sheetId="2" r:id="rId6"/>
    <sheet name="Pooled Regression" sheetId="3" r:id="rId7"/>
    <sheet name="Chow Test" sheetId="7" r:id="rId8"/>
    <sheet name="Residuals" sheetId="11" r:id="rId9"/>
    <sheet name="Conclusion" sheetId="10" r:id="rId10"/>
  </sheets>
  <calcPr calcId="145621"/>
</workbook>
</file>

<file path=xl/calcChain.xml><?xml version="1.0" encoding="utf-8"?>
<calcChain xmlns="http://schemas.openxmlformats.org/spreadsheetml/2006/main">
  <c r="E23" i="7" l="1"/>
  <c r="E21" i="7"/>
  <c r="H20" i="7" s="1"/>
  <c r="H23" i="7" s="1"/>
  <c r="E20" i="7"/>
  <c r="H26" i="7"/>
  <c r="H21" i="7"/>
</calcChain>
</file>

<file path=xl/sharedStrings.xml><?xml version="1.0" encoding="utf-8"?>
<sst xmlns="http://schemas.openxmlformats.org/spreadsheetml/2006/main" count="503" uniqueCount="89">
  <si>
    <t>Diamond DA40 CS</t>
  </si>
  <si>
    <t>Cruise Speed</t>
  </si>
  <si>
    <t>Price</t>
  </si>
  <si>
    <t>Range</t>
  </si>
  <si>
    <t>Useful Load</t>
  </si>
  <si>
    <t>Cessna Skyhawk</t>
  </si>
  <si>
    <t>Cessna Skyhawk SP</t>
  </si>
  <si>
    <t>Cessna Skylane</t>
  </si>
  <si>
    <t>Cessna Turbo Skylane</t>
  </si>
  <si>
    <t>Cessna 350</t>
  </si>
  <si>
    <t>Cessna 400</t>
  </si>
  <si>
    <t>Mooney Ovation3</t>
  </si>
  <si>
    <t>Mooney Acclaim</t>
  </si>
  <si>
    <t>Mooney Acclaim Type S</t>
  </si>
  <si>
    <t>Cirrus SR20 G3</t>
  </si>
  <si>
    <t>Cirrus SR22 G3</t>
  </si>
  <si>
    <t>Cirrus SR22 Turbo</t>
  </si>
  <si>
    <t>Piper Archer III</t>
  </si>
  <si>
    <t>Piper Arrow</t>
  </si>
  <si>
    <t>Piper Warrior III</t>
  </si>
  <si>
    <t>SUMMARY OUTPUT</t>
  </si>
  <si>
    <t>Regression Statistics</t>
  </si>
  <si>
    <t>Multiple R</t>
  </si>
  <si>
    <t>R Square</t>
  </si>
  <si>
    <t>Adjusted R Square</t>
  </si>
  <si>
    <t>Standard Error</t>
  </si>
  <si>
    <t>Observations</t>
  </si>
  <si>
    <t>ANOVA</t>
  </si>
  <si>
    <t>Regression</t>
  </si>
  <si>
    <t>Residual</t>
  </si>
  <si>
    <t>Total</t>
  </si>
  <si>
    <t>Intercept</t>
  </si>
  <si>
    <t>df</t>
  </si>
  <si>
    <t>SS</t>
  </si>
  <si>
    <t>MS</t>
  </si>
  <si>
    <t>F</t>
  </si>
  <si>
    <t>Significance F</t>
  </si>
  <si>
    <t>Coefficients</t>
  </si>
  <si>
    <t>t Stat</t>
  </si>
  <si>
    <t>P-value</t>
  </si>
  <si>
    <t>Lower 95%</t>
  </si>
  <si>
    <t>Upper 95%</t>
  </si>
  <si>
    <t>Lower 95.0%</t>
  </si>
  <si>
    <t>Upper 95.0%</t>
  </si>
  <si>
    <t>Piper Matrix</t>
  </si>
  <si>
    <t>6 seat single</t>
  </si>
  <si>
    <t>6 seat multi</t>
  </si>
  <si>
    <t>Piper Seneca V</t>
  </si>
  <si>
    <t>Piper Saratoga II TC</t>
  </si>
  <si>
    <t>Piper 6X</t>
  </si>
  <si>
    <t>Piper Seminole</t>
  </si>
  <si>
    <t>4 seat multi</t>
  </si>
  <si>
    <t>Diamond DA42 Twin Star</t>
  </si>
  <si>
    <t>2 seat single</t>
  </si>
  <si>
    <t>Diamond DA20 Eclipse</t>
  </si>
  <si>
    <t>Cessna Skycatcher</t>
  </si>
  <si>
    <t>Cessna Turbo Stationair</t>
  </si>
  <si>
    <t>Cessna Stationair</t>
  </si>
  <si>
    <t>Beechcraft Bonanza G36</t>
  </si>
  <si>
    <t>RESIDUAL OUTPUT</t>
  </si>
  <si>
    <t>Observation</t>
  </si>
  <si>
    <t>Predicted Price</t>
  </si>
  <si>
    <t>Residuals</t>
  </si>
  <si>
    <t>Standard Residuals</t>
  </si>
  <si>
    <t>T/O ground roll</t>
  </si>
  <si>
    <t>Retractable Landing Gear</t>
  </si>
  <si>
    <t>4 seat single</t>
  </si>
  <si>
    <t>Type</t>
  </si>
  <si>
    <t>Name</t>
  </si>
  <si>
    <t>Mooney Ovation2GX</t>
  </si>
  <si>
    <t>Count</t>
  </si>
  <si>
    <t>Year Designed</t>
  </si>
  <si>
    <t>New Designs</t>
  </si>
  <si>
    <t>Old Designs</t>
  </si>
  <si>
    <t>For Planes without Retractable Landing Gear</t>
  </si>
  <si>
    <t>For Planes with Retractable Landing Gear</t>
  </si>
  <si>
    <t>F Statistic</t>
  </si>
  <si>
    <t>Old Designs SS Residuals</t>
  </si>
  <si>
    <t>New Designs SS Residuals</t>
  </si>
  <si>
    <t>Pooled SS Residuals</t>
  </si>
  <si>
    <t>Numerator of Chow Test</t>
  </si>
  <si>
    <t>Denominator of Chow Test</t>
  </si>
  <si>
    <t>F Critical Value</t>
  </si>
  <si>
    <t>Price = -34534.16 + 2312.24(Cruise Speed) - 142.93(Range) - 129.23(T/O Ground Roll) + 396.28(Useful Load)</t>
  </si>
  <si>
    <t>Price = -170453.53 + 2312.24(Cruise Speed) - 142.93(Range) - 129.23(T/O Ground Roll) + 396.28(Useful Load)</t>
  </si>
  <si>
    <t>Price = -210236.04 + 2039.69(Cruise Speed) - 170.20(Range) - 34.13(T/O Ground Roll) + 393.96(Useful Load)</t>
  </si>
  <si>
    <t>Price = -19986.45 + 2039.69(Cruise Speed) - 170.20(Range) - 34.13(T/O Ground Roll) + 393.96(Useful Load)</t>
  </si>
  <si>
    <t>Price = -272580.36 + 3599.77(Cruise Speed) - 127.24(Range) - 128.56(T/O Ground Roll) + 315.87(Useful Load)</t>
  </si>
  <si>
    <t>Price = -194845.14 + 3599.77(Cruise Speed) - 127.24(Range) - 128.56(T/O Ground Roll) + 315.87(Useful Load)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</si>
</sst>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70" formatCode="_(&quot;$&quot;* #,##0_);_(&quot;$&quot;* \(#,##0\);_(&quot;$&quot;* &quot;-&quot;??_);_(@_)"/>
    <numFmt numFmtId="171" formatCode="0.000"/>
    <numFmt numFmtId="172" formatCode="0.0000"/>
  </numFmts>
  <fonts count="6" x14ac:knownFonts="1">
    <font>
      <sz val="11"/>
      <color theme="1"/>
      <name val="Calibri"/>
      <family val="2"/>
      <scheme val="minor"/>
    </font>
    <font>
      <sz val="11"/>
      <color indexed="8"/>
      <name val="Calibri"/>
      <family val="2"/>
    </font>
    <font>
      <b/>
      <sz val="11"/>
      <color indexed="8"/>
      <name val="Calibri"/>
      <family val="2"/>
    </font>
    <font>
      <sz val="11"/>
      <color theme="1"/>
      <name val="Calibri"/>
      <family val="2"/>
      <scheme val="minor"/>
    </font>
    <font>
      <b/>
      <sz val="11"/>
      <color theme="1"/>
      <name val="Calibri"/>
      <family val="2"/>
      <scheme val="minor"/>
    </font>
    <font>
      <i/>
      <sz val="11"/>
      <color theme="1"/>
      <name val="Calibri"/>
      <family val="2"/>
      <scheme val="minor"/>
    </font>
  </fonts>
  <fills count="6">
    <fill>
      <patternFill patternType="none"/>
    </fill>
    <fill>
      <patternFill patternType="gray125"/>
    </fill>
    <fill>
      <patternFill patternType="solid">
        <fgColor indexed="62"/>
        <bgColor indexed="64"/>
      </patternFill>
    </fill>
    <fill>
      <patternFill patternType="solid">
        <fgColor indexed="9"/>
        <bgColor indexed="64"/>
      </patternFill>
    </fill>
    <fill>
      <patternFill patternType="solid">
        <fgColor indexed="48"/>
        <bgColor indexed="64"/>
      </patternFill>
    </fill>
    <fill>
      <patternFill patternType="solid">
        <fgColor theme="0"/>
        <bgColor indexed="64"/>
      </patternFill>
    </fill>
  </fills>
  <borders count="22">
    <border>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68">
    <xf numFmtId="0" fontId="0" fillId="0" borderId="0" xfId="0"/>
    <xf numFmtId="0" fontId="0" fillId="2" borderId="0" xfId="0" applyFill="1"/>
    <xf numFmtId="0" fontId="2" fillId="3" borderId="0" xfId="0" applyFont="1" applyFill="1"/>
    <xf numFmtId="0" fontId="2" fillId="3" borderId="1" xfId="0" applyFont="1" applyFill="1" applyBorder="1"/>
    <xf numFmtId="0" fontId="2" fillId="3" borderId="2" xfId="0" applyFont="1" applyFill="1" applyBorder="1"/>
    <xf numFmtId="0" fontId="2" fillId="3" borderId="3" xfId="0" applyFont="1" applyFill="1" applyBorder="1"/>
    <xf numFmtId="0" fontId="0" fillId="3" borderId="0" xfId="0" applyFill="1" applyBorder="1"/>
    <xf numFmtId="0" fontId="0" fillId="3" borderId="4" xfId="0" applyFill="1" applyBorder="1"/>
    <xf numFmtId="0" fontId="0" fillId="3" borderId="5" xfId="0" applyFill="1" applyBorder="1"/>
    <xf numFmtId="0" fontId="0" fillId="3" borderId="6" xfId="0" applyFill="1" applyBorder="1"/>
    <xf numFmtId="0" fontId="0" fillId="4" borderId="0" xfId="0" applyFill="1"/>
    <xf numFmtId="0" fontId="4" fillId="5" borderId="2" xfId="0" applyFont="1" applyFill="1" applyBorder="1"/>
    <xf numFmtId="0" fontId="4" fillId="5" borderId="3" xfId="0" applyFont="1" applyFill="1" applyBorder="1"/>
    <xf numFmtId="0" fontId="0" fillId="5" borderId="0" xfId="0" applyFill="1" applyBorder="1"/>
    <xf numFmtId="170" fontId="3" fillId="5" borderId="0" xfId="1" applyNumberFormat="1" applyFont="1" applyFill="1" applyBorder="1"/>
    <xf numFmtId="0" fontId="0" fillId="5" borderId="7" xfId="0" applyFill="1" applyBorder="1"/>
    <xf numFmtId="0" fontId="0" fillId="5" borderId="4" xfId="0" applyFill="1" applyBorder="1"/>
    <xf numFmtId="170" fontId="3" fillId="5" borderId="4" xfId="1" applyNumberFormat="1" applyFont="1" applyFill="1" applyBorder="1"/>
    <xf numFmtId="0" fontId="0" fillId="5" borderId="8" xfId="0" applyFill="1" applyBorder="1"/>
    <xf numFmtId="0" fontId="4" fillId="5" borderId="0" xfId="0" applyFont="1" applyFill="1"/>
    <xf numFmtId="0" fontId="0" fillId="5" borderId="0" xfId="0" applyFill="1"/>
    <xf numFmtId="170" fontId="3" fillId="5" borderId="0" xfId="1" applyNumberFormat="1" applyFont="1" applyFill="1" applyBorder="1"/>
    <xf numFmtId="0" fontId="4" fillId="5" borderId="1" xfId="0" applyFont="1" applyFill="1" applyBorder="1"/>
    <xf numFmtId="0" fontId="0" fillId="5" borderId="9" xfId="0" applyFill="1" applyBorder="1"/>
    <xf numFmtId="0" fontId="0" fillId="5" borderId="5" xfId="0" applyFill="1" applyBorder="1"/>
    <xf numFmtId="0" fontId="0" fillId="5" borderId="6" xfId="0" applyFill="1" applyBorder="1"/>
    <xf numFmtId="0" fontId="4" fillId="0" borderId="0" xfId="0" applyFont="1"/>
    <xf numFmtId="0" fontId="0" fillId="4" borderId="0" xfId="0" applyFill="1" applyBorder="1"/>
    <xf numFmtId="0" fontId="2" fillId="3" borderId="10" xfId="0" applyFont="1" applyFill="1" applyBorder="1"/>
    <xf numFmtId="170" fontId="3" fillId="5" borderId="0" xfId="1" applyNumberFormat="1" applyFont="1" applyFill="1" applyBorder="1" applyAlignment="1"/>
    <xf numFmtId="0" fontId="0" fillId="5" borderId="11" xfId="0" applyFill="1" applyBorder="1"/>
    <xf numFmtId="0" fontId="0" fillId="5" borderId="12" xfId="0" applyFill="1" applyBorder="1"/>
    <xf numFmtId="170" fontId="3" fillId="5" borderId="4" xfId="1" applyNumberFormat="1" applyFont="1" applyFill="1" applyBorder="1" applyAlignment="1"/>
    <xf numFmtId="170" fontId="3" fillId="5" borderId="4" xfId="1" applyNumberFormat="1" applyFont="1" applyFill="1" applyBorder="1"/>
    <xf numFmtId="0" fontId="5" fillId="5" borderId="13" xfId="0" applyFont="1" applyFill="1" applyBorder="1" applyAlignment="1">
      <alignment horizontal="centerContinuous"/>
    </xf>
    <xf numFmtId="0" fontId="0" fillId="5" borderId="0" xfId="0" applyFill="1" applyBorder="1" applyAlignment="1"/>
    <xf numFmtId="0" fontId="0" fillId="5" borderId="14" xfId="0" applyFill="1" applyBorder="1" applyAlignment="1"/>
    <xf numFmtId="0" fontId="5" fillId="5" borderId="13" xfId="0" applyFont="1" applyFill="1" applyBorder="1" applyAlignment="1">
      <alignment horizontal="center"/>
    </xf>
    <xf numFmtId="171" fontId="0" fillId="5" borderId="0" xfId="0" applyNumberFormat="1" applyFill="1" applyBorder="1" applyAlignment="1"/>
    <xf numFmtId="171" fontId="0" fillId="5" borderId="14" xfId="0" applyNumberFormat="1" applyFill="1" applyBorder="1" applyAlignment="1"/>
    <xf numFmtId="172" fontId="0" fillId="5" borderId="0" xfId="0" applyNumberFormat="1" applyFill="1" applyBorder="1" applyAlignment="1"/>
    <xf numFmtId="172" fontId="0" fillId="5" borderId="14" xfId="0" applyNumberFormat="1" applyFill="1" applyBorder="1" applyAlignment="1"/>
    <xf numFmtId="0" fontId="0" fillId="5" borderId="15" xfId="0" applyFill="1" applyBorder="1"/>
    <xf numFmtId="0" fontId="0" fillId="5" borderId="16" xfId="0" applyFill="1" applyBorder="1"/>
    <xf numFmtId="0" fontId="0" fillId="5" borderId="17" xfId="0" applyFill="1" applyBorder="1"/>
    <xf numFmtId="0" fontId="0" fillId="5" borderId="14" xfId="0" applyFill="1" applyBorder="1"/>
    <xf numFmtId="0" fontId="0" fillId="0" borderId="2" xfId="0" applyBorder="1"/>
    <xf numFmtId="0" fontId="0" fillId="5" borderId="3" xfId="0" applyFill="1" applyBorder="1"/>
    <xf numFmtId="0" fontId="2" fillId="3" borderId="16" xfId="0" applyFont="1" applyFill="1" applyBorder="1"/>
    <xf numFmtId="0" fontId="2" fillId="3" borderId="15" xfId="0" applyFont="1" applyFill="1" applyBorder="1"/>
    <xf numFmtId="0" fontId="2" fillId="3" borderId="17" xfId="0" applyFont="1" applyFill="1" applyBorder="1"/>
    <xf numFmtId="0" fontId="0" fillId="0" borderId="12" xfId="0" applyBorder="1"/>
    <xf numFmtId="0" fontId="0" fillId="0" borderId="4" xfId="0" applyBorder="1"/>
    <xf numFmtId="0" fontId="0" fillId="0" borderId="18" xfId="0" applyBorder="1"/>
    <xf numFmtId="0" fontId="0" fillId="3" borderId="18" xfId="0" applyFill="1" applyBorder="1"/>
    <xf numFmtId="0" fontId="0" fillId="5" borderId="19" xfId="0" applyFill="1" applyBorder="1"/>
    <xf numFmtId="0" fontId="4" fillId="5" borderId="15" xfId="0" applyFont="1" applyFill="1" applyBorder="1"/>
    <xf numFmtId="0" fontId="0" fillId="5" borderId="20" xfId="0" applyFill="1" applyBorder="1"/>
    <xf numFmtId="0" fontId="0" fillId="5" borderId="21" xfId="0" applyFill="1" applyBorder="1"/>
    <xf numFmtId="0" fontId="0" fillId="5" borderId="18" xfId="0" applyFill="1" applyBorder="1"/>
    <xf numFmtId="0" fontId="4" fillId="5" borderId="16" xfId="0" applyFont="1" applyFill="1" applyBorder="1"/>
    <xf numFmtId="0" fontId="4" fillId="5" borderId="17" xfId="0" applyFont="1" applyFill="1" applyBorder="1"/>
    <xf numFmtId="171" fontId="0" fillId="5" borderId="7" xfId="0" applyNumberFormat="1" applyFill="1" applyBorder="1" applyAlignment="1"/>
    <xf numFmtId="171" fontId="0" fillId="5" borderId="8" xfId="0" applyNumberFormat="1" applyFill="1" applyBorder="1" applyAlignment="1"/>
    <xf numFmtId="0" fontId="0" fillId="0" borderId="0" xfId="0" applyFill="1" applyBorder="1" applyAlignment="1"/>
    <xf numFmtId="0" fontId="0" fillId="0" borderId="14" xfId="0" applyFill="1" applyBorder="1" applyAlignment="1"/>
    <xf numFmtId="170" fontId="3" fillId="5" borderId="0" xfId="1" applyNumberFormat="1" applyFont="1" applyFill="1" applyBorder="1"/>
    <xf numFmtId="170" fontId="3" fillId="5" borderId="4" xfId="1" applyNumberFormat="1" applyFont="1" applyFill="1" applyBorder="1"/>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Cruise Speed vs. Price</a:t>
            </a:r>
          </a:p>
        </c:rich>
      </c:tx>
      <c:layout>
        <c:manualLayout>
          <c:xMode val="edge"/>
          <c:yMode val="edge"/>
          <c:x val="0.25869592677471848"/>
          <c:y val="3.7037158818519891E-2"/>
        </c:manualLayout>
      </c:layout>
      <c:overlay val="0"/>
      <c:spPr>
        <a:noFill/>
        <a:ln w="25400">
          <a:noFill/>
        </a:ln>
      </c:spPr>
    </c:title>
    <c:autoTitleDeleted val="0"/>
    <c:plotArea>
      <c:layout>
        <c:manualLayout>
          <c:layoutTarget val="inner"/>
          <c:xMode val="edge"/>
          <c:yMode val="edge"/>
          <c:x val="0.17565722204738024"/>
          <c:y val="0.22505800464037123"/>
          <c:w val="0.76901901935703465"/>
          <c:h val="0.54292343387470998"/>
        </c:manualLayout>
      </c:layout>
      <c:scatterChart>
        <c:scatterStyle val="lineMarker"/>
        <c:varyColors val="0"/>
        <c:ser>
          <c:idx val="0"/>
          <c:order val="0"/>
          <c:tx>
            <c:v>Cruise Speed</c:v>
          </c:tx>
          <c:spPr>
            <a:ln>
              <a:noFill/>
            </a:ln>
          </c:spPr>
          <c:trendline>
            <c:spPr>
              <a:ln w="12700">
                <a:solidFill>
                  <a:srgbClr val="000000"/>
                </a:solidFill>
                <a:prstDash val="solid"/>
              </a:ln>
            </c:spPr>
            <c:trendlineType val="linear"/>
            <c:dispRSqr val="0"/>
            <c:dispEq val="0"/>
          </c:trendline>
          <c:xVal>
            <c:numRef>
              <c:f>'Old Design'!$F$8:$F$22</c:f>
              <c:numCache>
                <c:formatCode>General</c:formatCode>
                <c:ptCount val="15"/>
                <c:pt idx="0">
                  <c:v>115</c:v>
                </c:pt>
                <c:pt idx="1">
                  <c:v>122</c:v>
                </c:pt>
                <c:pt idx="2">
                  <c:v>128</c:v>
                </c:pt>
                <c:pt idx="3">
                  <c:v>124</c:v>
                </c:pt>
                <c:pt idx="4">
                  <c:v>137</c:v>
                </c:pt>
                <c:pt idx="5">
                  <c:v>145</c:v>
                </c:pt>
                <c:pt idx="6">
                  <c:v>159</c:v>
                </c:pt>
                <c:pt idx="7">
                  <c:v>150</c:v>
                </c:pt>
                <c:pt idx="8">
                  <c:v>142</c:v>
                </c:pt>
                <c:pt idx="9">
                  <c:v>168</c:v>
                </c:pt>
                <c:pt idx="10">
                  <c:v>164</c:v>
                </c:pt>
                <c:pt idx="11">
                  <c:v>187</c:v>
                </c:pt>
                <c:pt idx="12">
                  <c:v>176</c:v>
                </c:pt>
                <c:pt idx="13">
                  <c:v>218</c:v>
                </c:pt>
              </c:numCache>
            </c:numRef>
          </c:xVal>
          <c:yVal>
            <c:numRef>
              <c:f>'Old Design'!$K$8:$K$22</c:f>
              <c:numCache>
                <c:formatCode>_("$"* #,##0_);_("$"* \(#,##0\);_("$"* "-"??_);_(@_)</c:formatCode>
                <c:ptCount val="15"/>
                <c:pt idx="0">
                  <c:v>201400</c:v>
                </c:pt>
                <c:pt idx="1">
                  <c:v>219500</c:v>
                </c:pt>
                <c:pt idx="2">
                  <c:v>229200</c:v>
                </c:pt>
                <c:pt idx="3">
                  <c:v>254500</c:v>
                </c:pt>
                <c:pt idx="4">
                  <c:v>323850</c:v>
                </c:pt>
                <c:pt idx="5">
                  <c:v>349500</c:v>
                </c:pt>
                <c:pt idx="6">
                  <c:v>379500</c:v>
                </c:pt>
                <c:pt idx="7">
                  <c:v>454500</c:v>
                </c:pt>
                <c:pt idx="8">
                  <c:v>479500</c:v>
                </c:pt>
                <c:pt idx="9">
                  <c:v>510645</c:v>
                </c:pt>
                <c:pt idx="10">
                  <c:v>514500</c:v>
                </c:pt>
                <c:pt idx="11">
                  <c:v>573500</c:v>
                </c:pt>
                <c:pt idx="12">
                  <c:v>574000</c:v>
                </c:pt>
                <c:pt idx="13">
                  <c:v>756500</c:v>
                </c:pt>
              </c:numCache>
            </c:numRef>
          </c:yVal>
          <c:smooth val="0"/>
        </c:ser>
        <c:dLbls>
          <c:showLegendKey val="0"/>
          <c:showVal val="0"/>
          <c:showCatName val="0"/>
          <c:showSerName val="0"/>
          <c:showPercent val="0"/>
          <c:showBubbleSize val="0"/>
        </c:dLbls>
        <c:axId val="123844864"/>
        <c:axId val="123847040"/>
      </c:scatterChart>
      <c:valAx>
        <c:axId val="123844864"/>
        <c:scaling>
          <c:orientation val="minMax"/>
        </c:scaling>
        <c:delete val="0"/>
        <c:axPos val="b"/>
        <c:title>
          <c:tx>
            <c:rich>
              <a:bodyPr/>
              <a:lstStyle/>
              <a:p>
                <a:pPr>
                  <a:defRPr/>
                </a:pPr>
                <a:r>
                  <a:rPr lang="en-US"/>
                  <a:t>Cruise</a:t>
                </a:r>
                <a:r>
                  <a:rPr lang="en-US" baseline="0"/>
                  <a:t> Speed (knots)</a:t>
                </a:r>
                <a:endParaRPr lang="en-US"/>
              </a:p>
            </c:rich>
          </c:tx>
          <c:layout/>
          <c:overlay val="0"/>
          <c:spPr>
            <a:noFill/>
            <a:ln w="25400">
              <a:noFill/>
            </a:ln>
          </c:spPr>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23847040"/>
        <c:crosses val="autoZero"/>
        <c:crossBetween val="midCat"/>
      </c:valAx>
      <c:valAx>
        <c:axId val="123847040"/>
        <c:scaling>
          <c:orientation val="minMax"/>
        </c:scaling>
        <c:delete val="0"/>
        <c:axPos val="l"/>
        <c:majorGridlines/>
        <c:numFmt formatCode="_(&quot;$&quot;* #,##0_);_(&quot;$&quot;* \(#,##0\);_(&quot;$&quot;* &quot;-&quot;??_);_(@_)" sourceLinked="1"/>
        <c:majorTickMark val="out"/>
        <c:minorTickMark val="none"/>
        <c:tickLblPos val="nextTo"/>
        <c:crossAx val="123844864"/>
        <c:crosses val="autoZero"/>
        <c:crossBetween val="midCat"/>
      </c:valAx>
    </c:plotArea>
    <c:plotVisOnly val="1"/>
    <c:dispBlanksAs val="gap"/>
    <c:showDLblsOverMax val="0"/>
  </c:chart>
  <c:spPr>
    <a:ln w="31750">
      <a:solidFill>
        <a:schemeClr val="accent6"/>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Residual Plot:</a:t>
            </a:r>
            <a:r>
              <a:rPr lang="en-US" baseline="0"/>
              <a:t> </a:t>
            </a:r>
            <a:r>
              <a:rPr lang="en-US"/>
              <a:t>Range</a:t>
            </a:r>
          </a:p>
        </c:rich>
      </c:tx>
      <c:layout>
        <c:manualLayout>
          <c:xMode val="edge"/>
          <c:yMode val="edge"/>
          <c:x val="0.3003805069775084"/>
          <c:y val="3.678929765886288E-2"/>
        </c:manualLayout>
      </c:layout>
      <c:overlay val="0"/>
      <c:spPr>
        <a:noFill/>
        <a:ln w="25400">
          <a:noFill/>
        </a:ln>
      </c:spPr>
    </c:title>
    <c:autoTitleDeleted val="0"/>
    <c:plotArea>
      <c:layout>
        <c:manualLayout>
          <c:layoutTarget val="inner"/>
          <c:xMode val="edge"/>
          <c:yMode val="edge"/>
          <c:x val="0.16599212159471152"/>
          <c:y val="0.22401872836984921"/>
          <c:w val="0.76622047244094493"/>
          <c:h val="0.68360354224201414"/>
        </c:manualLayout>
      </c:layout>
      <c:scatterChart>
        <c:scatterStyle val="lineMarker"/>
        <c:varyColors val="0"/>
        <c:ser>
          <c:idx val="0"/>
          <c:order val="0"/>
          <c:tx>
            <c:v>Range</c:v>
          </c:tx>
          <c:spPr>
            <a:ln>
              <a:noFill/>
            </a:ln>
          </c:spPr>
          <c:marker>
            <c:spPr>
              <a:solidFill>
                <a:srgbClr val="00B050"/>
              </a:solidFill>
            </c:spPr>
          </c:marker>
          <c:trendline>
            <c:spPr>
              <a:ln w="12700">
                <a:solidFill>
                  <a:srgbClr val="000000"/>
                </a:solidFill>
                <a:prstDash val="solid"/>
              </a:ln>
            </c:spPr>
            <c:trendlineType val="linear"/>
            <c:dispRSqr val="0"/>
            <c:dispEq val="0"/>
          </c:trendline>
          <c:xVal>
            <c:numRef>
              <c:f>Residuals!$E$8:$E$35</c:f>
              <c:numCache>
                <c:formatCode>General</c:formatCode>
                <c:ptCount val="28"/>
                <c:pt idx="0">
                  <c:v>470</c:v>
                </c:pt>
                <c:pt idx="1">
                  <c:v>547</c:v>
                </c:pt>
                <c:pt idx="2">
                  <c:v>513</c:v>
                </c:pt>
                <c:pt idx="3">
                  <c:v>687</c:v>
                </c:pt>
                <c:pt idx="4">
                  <c:v>525</c:v>
                </c:pt>
                <c:pt idx="5">
                  <c:v>638</c:v>
                </c:pt>
                <c:pt idx="6">
                  <c:v>785</c:v>
                </c:pt>
                <c:pt idx="7">
                  <c:v>785</c:v>
                </c:pt>
                <c:pt idx="8">
                  <c:v>880</c:v>
                </c:pt>
                <c:pt idx="9">
                  <c:v>930</c:v>
                </c:pt>
                <c:pt idx="10">
                  <c:v>1170</c:v>
                </c:pt>
                <c:pt idx="11">
                  <c:v>971</c:v>
                </c:pt>
                <c:pt idx="12">
                  <c:v>1280</c:v>
                </c:pt>
                <c:pt idx="13">
                  <c:v>1000</c:v>
                </c:pt>
                <c:pt idx="14">
                  <c:v>1860</c:v>
                </c:pt>
                <c:pt idx="15">
                  <c:v>804</c:v>
                </c:pt>
                <c:pt idx="16">
                  <c:v>1860</c:v>
                </c:pt>
                <c:pt idx="17">
                  <c:v>721</c:v>
                </c:pt>
                <c:pt idx="18">
                  <c:v>1148</c:v>
                </c:pt>
                <c:pt idx="19">
                  <c:v>770</c:v>
                </c:pt>
                <c:pt idx="20">
                  <c:v>703</c:v>
                </c:pt>
                <c:pt idx="21">
                  <c:v>1129</c:v>
                </c:pt>
                <c:pt idx="22">
                  <c:v>948</c:v>
                </c:pt>
                <c:pt idx="23">
                  <c:v>924</c:v>
                </c:pt>
                <c:pt idx="24">
                  <c:v>1445</c:v>
                </c:pt>
                <c:pt idx="25">
                  <c:v>1445</c:v>
                </c:pt>
                <c:pt idx="26">
                  <c:v>828</c:v>
                </c:pt>
                <c:pt idx="27">
                  <c:v>1367</c:v>
                </c:pt>
              </c:numCache>
            </c:numRef>
          </c:xVal>
          <c:yVal>
            <c:numRef>
              <c:f>Residuals!$J$8:$J$35</c:f>
              <c:numCache>
                <c:formatCode>_("$"* #,##0_);_("$"* \(#,##0\);_("$"* "-"??_);_(@_)</c:formatCode>
                <c:ptCount val="28"/>
                <c:pt idx="0">
                  <c:v>13494.476654721861</c:v>
                </c:pt>
                <c:pt idx="1">
                  <c:v>33721.963155852049</c:v>
                </c:pt>
                <c:pt idx="2">
                  <c:v>-29993.322196256951</c:v>
                </c:pt>
                <c:pt idx="3">
                  <c:v>27802.121858251019</c:v>
                </c:pt>
                <c:pt idx="4">
                  <c:v>-22525.883976258774</c:v>
                </c:pt>
                <c:pt idx="5">
                  <c:v>21806.433668728103</c:v>
                </c:pt>
                <c:pt idx="6">
                  <c:v>-11444.592715049454</c:v>
                </c:pt>
                <c:pt idx="7">
                  <c:v>-4322.7067873315536</c:v>
                </c:pt>
                <c:pt idx="8">
                  <c:v>-70037.020753956633</c:v>
                </c:pt>
                <c:pt idx="9">
                  <c:v>-20709.584918571287</c:v>
                </c:pt>
                <c:pt idx="10">
                  <c:v>-51653.110578458989</c:v>
                </c:pt>
                <c:pt idx="11">
                  <c:v>18237.326734248723</c:v>
                </c:pt>
                <c:pt idx="12">
                  <c:v>27768.11624315643</c:v>
                </c:pt>
                <c:pt idx="13">
                  <c:v>-48136.806919582421</c:v>
                </c:pt>
                <c:pt idx="14">
                  <c:v>-4549.8940979576437</c:v>
                </c:pt>
                <c:pt idx="15">
                  <c:v>6956.2912775208242</c:v>
                </c:pt>
                <c:pt idx="16">
                  <c:v>-735.58055508922553</c:v>
                </c:pt>
                <c:pt idx="17">
                  <c:v>3335.0541648858343</c:v>
                </c:pt>
                <c:pt idx="18">
                  <c:v>9162.1789106026408</c:v>
                </c:pt>
                <c:pt idx="19">
                  <c:v>-46693.124818188837</c:v>
                </c:pt>
                <c:pt idx="20">
                  <c:v>26502.045423541451</c:v>
                </c:pt>
                <c:pt idx="21">
                  <c:v>32285.696672929276</c:v>
                </c:pt>
                <c:pt idx="22">
                  <c:v>4027.1637837956659</c:v>
                </c:pt>
                <c:pt idx="23">
                  <c:v>54563.585021211184</c:v>
                </c:pt>
                <c:pt idx="24">
                  <c:v>-49396.899542704225</c:v>
                </c:pt>
                <c:pt idx="25">
                  <c:v>7212.3704033978283</c:v>
                </c:pt>
                <c:pt idx="26">
                  <c:v>6164.8569168504328</c:v>
                </c:pt>
                <c:pt idx="27">
                  <c:v>67158.846969711361</c:v>
                </c:pt>
              </c:numCache>
            </c:numRef>
          </c:yVal>
          <c:smooth val="0"/>
        </c:ser>
        <c:dLbls>
          <c:showLegendKey val="0"/>
          <c:showVal val="0"/>
          <c:showCatName val="0"/>
          <c:showSerName val="0"/>
          <c:showPercent val="0"/>
          <c:showBubbleSize val="0"/>
        </c:dLbls>
        <c:axId val="139666176"/>
        <c:axId val="139667712"/>
      </c:scatterChart>
      <c:valAx>
        <c:axId val="13966617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39667712"/>
        <c:crosses val="autoZero"/>
        <c:crossBetween val="midCat"/>
      </c:valAx>
      <c:valAx>
        <c:axId val="139667712"/>
        <c:scaling>
          <c:orientation val="minMax"/>
        </c:scaling>
        <c:delete val="0"/>
        <c:axPos val="l"/>
        <c:majorGridlines/>
        <c:numFmt formatCode="_(&quot;$&quot;* #,##0_);_(&quot;$&quot;* \(#,##0\);_(&quot;$&quot;* &quot;-&quot;??_);_(@_)" sourceLinked="1"/>
        <c:majorTickMark val="out"/>
        <c:minorTickMark val="none"/>
        <c:tickLblPos val="nextTo"/>
        <c:crossAx val="139666176"/>
        <c:crosses val="autoZero"/>
        <c:crossBetween val="midCat"/>
      </c:valAx>
    </c:plotArea>
    <c:plotVisOnly val="1"/>
    <c:dispBlanksAs val="gap"/>
    <c:showDLblsOverMax val="0"/>
  </c:chart>
  <c:spPr>
    <a:ln w="19050">
      <a:solidFill>
        <a:srgbClr val="000000"/>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Residual Plot: T/O Ground Roll</a:t>
            </a:r>
          </a:p>
        </c:rich>
      </c:tx>
      <c:layout>
        <c:manualLayout>
          <c:xMode val="edge"/>
          <c:yMode val="edge"/>
          <c:x val="0.1698517322098349"/>
          <c:y val="3.678929765886288E-2"/>
        </c:manualLayout>
      </c:layout>
      <c:overlay val="0"/>
      <c:spPr>
        <a:noFill/>
        <a:ln w="25400">
          <a:noFill/>
        </a:ln>
      </c:spPr>
    </c:title>
    <c:autoTitleDeleted val="0"/>
    <c:plotArea>
      <c:layout>
        <c:manualLayout>
          <c:layoutTarget val="inner"/>
          <c:xMode val="edge"/>
          <c:yMode val="edge"/>
          <c:x val="0.17059650943006502"/>
          <c:y val="0.22401872836984921"/>
          <c:w val="0.7281555582251249"/>
          <c:h val="0.68360354224201414"/>
        </c:manualLayout>
      </c:layout>
      <c:scatterChart>
        <c:scatterStyle val="lineMarker"/>
        <c:varyColors val="0"/>
        <c:ser>
          <c:idx val="0"/>
          <c:order val="0"/>
          <c:tx>
            <c:v>T/O Ground Roll</c:v>
          </c:tx>
          <c:spPr>
            <a:ln>
              <a:noFill/>
            </a:ln>
          </c:spPr>
          <c:marker>
            <c:spPr>
              <a:solidFill>
                <a:schemeClr val="accent4">
                  <a:lumMod val="50000"/>
                </a:schemeClr>
              </a:solidFill>
            </c:spPr>
          </c:marker>
          <c:trendline>
            <c:spPr>
              <a:ln w="12700">
                <a:solidFill>
                  <a:srgbClr val="000000"/>
                </a:solidFill>
                <a:prstDash val="solid"/>
              </a:ln>
            </c:spPr>
            <c:trendlineType val="linear"/>
            <c:dispRSqr val="0"/>
            <c:dispEq val="0"/>
          </c:trendline>
          <c:xVal>
            <c:numRef>
              <c:f>Residuals!$F$8:$F$35</c:f>
              <c:numCache>
                <c:formatCode>General</c:formatCode>
                <c:ptCount val="28"/>
                <c:pt idx="0">
                  <c:v>770</c:v>
                </c:pt>
                <c:pt idx="1">
                  <c:v>1280</c:v>
                </c:pt>
                <c:pt idx="2">
                  <c:v>1165</c:v>
                </c:pt>
                <c:pt idx="3">
                  <c:v>945</c:v>
                </c:pt>
                <c:pt idx="4">
                  <c:v>1135</c:v>
                </c:pt>
                <c:pt idx="5">
                  <c:v>960</c:v>
                </c:pt>
                <c:pt idx="6">
                  <c:v>1027</c:v>
                </c:pt>
                <c:pt idx="7">
                  <c:v>1478</c:v>
                </c:pt>
                <c:pt idx="8">
                  <c:v>1128</c:v>
                </c:pt>
                <c:pt idx="9">
                  <c:v>795</c:v>
                </c:pt>
                <c:pt idx="10">
                  <c:v>1028</c:v>
                </c:pt>
                <c:pt idx="11">
                  <c:v>775</c:v>
                </c:pt>
                <c:pt idx="12">
                  <c:v>1300</c:v>
                </c:pt>
                <c:pt idx="13">
                  <c:v>1028</c:v>
                </c:pt>
                <c:pt idx="14">
                  <c:v>960</c:v>
                </c:pt>
                <c:pt idx="15">
                  <c:v>1284</c:v>
                </c:pt>
                <c:pt idx="16">
                  <c:v>960</c:v>
                </c:pt>
                <c:pt idx="17">
                  <c:v>910</c:v>
                </c:pt>
                <c:pt idx="18">
                  <c:v>1300</c:v>
                </c:pt>
                <c:pt idx="19">
                  <c:v>1300</c:v>
                </c:pt>
                <c:pt idx="20">
                  <c:v>910</c:v>
                </c:pt>
                <c:pt idx="21">
                  <c:v>1130</c:v>
                </c:pt>
                <c:pt idx="22">
                  <c:v>1110</c:v>
                </c:pt>
                <c:pt idx="23">
                  <c:v>1100</c:v>
                </c:pt>
                <c:pt idx="24">
                  <c:v>900</c:v>
                </c:pt>
                <c:pt idx="25">
                  <c:v>960</c:v>
                </c:pt>
                <c:pt idx="26">
                  <c:v>1143</c:v>
                </c:pt>
                <c:pt idx="27">
                  <c:v>1087</c:v>
                </c:pt>
              </c:numCache>
            </c:numRef>
          </c:xVal>
          <c:yVal>
            <c:numRef>
              <c:f>Residuals!$J$8:$J$35</c:f>
              <c:numCache>
                <c:formatCode>_("$"* #,##0_);_("$"* \(#,##0\);_("$"* "-"??_);_(@_)</c:formatCode>
                <c:ptCount val="28"/>
                <c:pt idx="0">
                  <c:v>13494.476654721861</c:v>
                </c:pt>
                <c:pt idx="1">
                  <c:v>33721.963155852049</c:v>
                </c:pt>
                <c:pt idx="2">
                  <c:v>-29993.322196256951</c:v>
                </c:pt>
                <c:pt idx="3">
                  <c:v>27802.121858251019</c:v>
                </c:pt>
                <c:pt idx="4">
                  <c:v>-22525.883976258774</c:v>
                </c:pt>
                <c:pt idx="5">
                  <c:v>21806.433668728103</c:v>
                </c:pt>
                <c:pt idx="6">
                  <c:v>-11444.592715049454</c:v>
                </c:pt>
                <c:pt idx="7">
                  <c:v>-4322.7067873315536</c:v>
                </c:pt>
                <c:pt idx="8">
                  <c:v>-70037.020753956633</c:v>
                </c:pt>
                <c:pt idx="9">
                  <c:v>-20709.584918571287</c:v>
                </c:pt>
                <c:pt idx="10">
                  <c:v>-51653.110578458989</c:v>
                </c:pt>
                <c:pt idx="11">
                  <c:v>18237.326734248723</c:v>
                </c:pt>
                <c:pt idx="12">
                  <c:v>27768.11624315643</c:v>
                </c:pt>
                <c:pt idx="13">
                  <c:v>-48136.806919582421</c:v>
                </c:pt>
                <c:pt idx="14">
                  <c:v>-4549.8940979576437</c:v>
                </c:pt>
                <c:pt idx="15">
                  <c:v>6956.2912775208242</c:v>
                </c:pt>
                <c:pt idx="16">
                  <c:v>-735.58055508922553</c:v>
                </c:pt>
                <c:pt idx="17">
                  <c:v>3335.0541648858343</c:v>
                </c:pt>
                <c:pt idx="18">
                  <c:v>9162.1789106026408</c:v>
                </c:pt>
                <c:pt idx="19">
                  <c:v>-46693.124818188837</c:v>
                </c:pt>
                <c:pt idx="20">
                  <c:v>26502.045423541451</c:v>
                </c:pt>
                <c:pt idx="21">
                  <c:v>32285.696672929276</c:v>
                </c:pt>
                <c:pt idx="22">
                  <c:v>4027.1637837956659</c:v>
                </c:pt>
                <c:pt idx="23">
                  <c:v>54563.585021211184</c:v>
                </c:pt>
                <c:pt idx="24">
                  <c:v>-49396.899542704225</c:v>
                </c:pt>
                <c:pt idx="25">
                  <c:v>7212.3704033978283</c:v>
                </c:pt>
                <c:pt idx="26">
                  <c:v>6164.8569168504328</c:v>
                </c:pt>
                <c:pt idx="27">
                  <c:v>67158.846969711361</c:v>
                </c:pt>
              </c:numCache>
            </c:numRef>
          </c:yVal>
          <c:smooth val="0"/>
        </c:ser>
        <c:dLbls>
          <c:showLegendKey val="0"/>
          <c:showVal val="0"/>
          <c:showCatName val="0"/>
          <c:showSerName val="0"/>
          <c:showPercent val="0"/>
          <c:showBubbleSize val="0"/>
        </c:dLbls>
        <c:axId val="139704960"/>
        <c:axId val="139710848"/>
      </c:scatterChart>
      <c:valAx>
        <c:axId val="13970496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39710848"/>
        <c:crosses val="autoZero"/>
        <c:crossBetween val="midCat"/>
      </c:valAx>
      <c:valAx>
        <c:axId val="139710848"/>
        <c:scaling>
          <c:orientation val="minMax"/>
        </c:scaling>
        <c:delete val="0"/>
        <c:axPos val="l"/>
        <c:majorGridlines/>
        <c:numFmt formatCode="_(&quot;$&quot;* #,##0_);_(&quot;$&quot;* \(#,##0\);_(&quot;$&quot;* &quot;-&quot;??_);_(@_)" sourceLinked="1"/>
        <c:majorTickMark val="out"/>
        <c:minorTickMark val="none"/>
        <c:tickLblPos val="nextTo"/>
        <c:crossAx val="139704960"/>
        <c:crosses val="autoZero"/>
        <c:crossBetween val="midCat"/>
      </c:valAx>
    </c:plotArea>
    <c:plotVisOnly val="1"/>
    <c:dispBlanksAs val="gap"/>
    <c:showDLblsOverMax val="0"/>
  </c:chart>
  <c:spPr>
    <a:ln w="19050">
      <a:solidFill>
        <a:srgbClr val="000000"/>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Residual</a:t>
            </a:r>
            <a:r>
              <a:rPr lang="en-US" baseline="0"/>
              <a:t> Plot: </a:t>
            </a:r>
            <a:r>
              <a:rPr lang="en-US"/>
              <a:t>Useful Load</a:t>
            </a:r>
          </a:p>
        </c:rich>
      </c:tx>
      <c:layout>
        <c:manualLayout>
          <c:xMode val="edge"/>
          <c:yMode val="edge"/>
          <c:x val="0.24810651949152071"/>
          <c:y val="3.6184268645065541E-2"/>
        </c:manualLayout>
      </c:layout>
      <c:overlay val="0"/>
      <c:spPr>
        <a:noFill/>
        <a:ln w="25400">
          <a:noFill/>
        </a:ln>
      </c:spPr>
    </c:title>
    <c:autoTitleDeleted val="0"/>
    <c:plotArea>
      <c:layout>
        <c:manualLayout>
          <c:layoutTarget val="inner"/>
          <c:xMode val="edge"/>
          <c:yMode val="edge"/>
          <c:x val="0.16510110397730698"/>
          <c:y val="0.21541962039156634"/>
          <c:w val="0.77584096015352388"/>
          <c:h val="0.69387793515599261"/>
        </c:manualLayout>
      </c:layout>
      <c:scatterChart>
        <c:scatterStyle val="lineMarker"/>
        <c:varyColors val="0"/>
        <c:ser>
          <c:idx val="0"/>
          <c:order val="0"/>
          <c:tx>
            <c:v>Useful Load</c:v>
          </c:tx>
          <c:spPr>
            <a:ln>
              <a:noFill/>
            </a:ln>
          </c:spPr>
          <c:trendline>
            <c:spPr>
              <a:ln w="3175">
                <a:solidFill>
                  <a:srgbClr val="000000"/>
                </a:solidFill>
                <a:prstDash val="solid"/>
              </a:ln>
            </c:spPr>
            <c:trendlineType val="linear"/>
            <c:dispRSqr val="0"/>
            <c:dispEq val="0"/>
          </c:trendline>
          <c:trendline>
            <c:spPr>
              <a:ln w="3175">
                <a:solidFill>
                  <a:srgbClr val="000000"/>
                </a:solidFill>
                <a:prstDash val="solid"/>
              </a:ln>
            </c:spPr>
            <c:trendlineType val="linear"/>
            <c:dispRSqr val="0"/>
            <c:dispEq val="0"/>
          </c:trendline>
          <c:trendline>
            <c:spPr>
              <a:ln w="12700">
                <a:solidFill>
                  <a:srgbClr val="000000"/>
                </a:solidFill>
                <a:prstDash val="solid"/>
              </a:ln>
            </c:spPr>
            <c:trendlineType val="linear"/>
            <c:dispRSqr val="0"/>
            <c:dispEq val="0"/>
          </c:trendline>
          <c:xVal>
            <c:numRef>
              <c:f>Residuals!$G$8:$G$35</c:f>
              <c:numCache>
                <c:formatCode>General</c:formatCode>
                <c:ptCount val="28"/>
                <c:pt idx="0">
                  <c:v>490</c:v>
                </c:pt>
                <c:pt idx="1">
                  <c:v>582</c:v>
                </c:pt>
                <c:pt idx="2">
                  <c:v>908</c:v>
                </c:pt>
                <c:pt idx="3">
                  <c:v>758</c:v>
                </c:pt>
                <c:pt idx="4">
                  <c:v>878</c:v>
                </c:pt>
                <c:pt idx="5">
                  <c:v>837</c:v>
                </c:pt>
                <c:pt idx="6">
                  <c:v>887</c:v>
                </c:pt>
                <c:pt idx="7">
                  <c:v>1000</c:v>
                </c:pt>
                <c:pt idx="8">
                  <c:v>967</c:v>
                </c:pt>
                <c:pt idx="9">
                  <c:v>1113</c:v>
                </c:pt>
                <c:pt idx="10">
                  <c:v>1175</c:v>
                </c:pt>
                <c:pt idx="11">
                  <c:v>1017</c:v>
                </c:pt>
                <c:pt idx="12">
                  <c:v>1100</c:v>
                </c:pt>
                <c:pt idx="13">
                  <c:v>1080</c:v>
                </c:pt>
                <c:pt idx="14">
                  <c:v>1107</c:v>
                </c:pt>
                <c:pt idx="15">
                  <c:v>1393</c:v>
                </c:pt>
                <c:pt idx="16">
                  <c:v>1107</c:v>
                </c:pt>
                <c:pt idx="17">
                  <c:v>1360</c:v>
                </c:pt>
                <c:pt idx="18">
                  <c:v>1100</c:v>
                </c:pt>
                <c:pt idx="19">
                  <c:v>1215</c:v>
                </c:pt>
                <c:pt idx="20">
                  <c:v>1255</c:v>
                </c:pt>
                <c:pt idx="21">
                  <c:v>1122</c:v>
                </c:pt>
                <c:pt idx="22">
                  <c:v>1137</c:v>
                </c:pt>
                <c:pt idx="23">
                  <c:v>1063</c:v>
                </c:pt>
                <c:pt idx="24">
                  <c:v>1107</c:v>
                </c:pt>
                <c:pt idx="25">
                  <c:v>1004</c:v>
                </c:pt>
                <c:pt idx="26">
                  <c:v>1380</c:v>
                </c:pt>
                <c:pt idx="27">
                  <c:v>1421</c:v>
                </c:pt>
              </c:numCache>
            </c:numRef>
          </c:xVal>
          <c:yVal>
            <c:numRef>
              <c:f>Residuals!$J$8:$J$35</c:f>
              <c:numCache>
                <c:formatCode>_("$"* #,##0_);_("$"* \(#,##0\);_("$"* "-"??_);_(@_)</c:formatCode>
                <c:ptCount val="28"/>
                <c:pt idx="0">
                  <c:v>13494.476654721861</c:v>
                </c:pt>
                <c:pt idx="1">
                  <c:v>33721.963155852049</c:v>
                </c:pt>
                <c:pt idx="2">
                  <c:v>-29993.322196256951</c:v>
                </c:pt>
                <c:pt idx="3">
                  <c:v>27802.121858251019</c:v>
                </c:pt>
                <c:pt idx="4">
                  <c:v>-22525.883976258774</c:v>
                </c:pt>
                <c:pt idx="5">
                  <c:v>21806.433668728103</c:v>
                </c:pt>
                <c:pt idx="6">
                  <c:v>-11444.592715049454</c:v>
                </c:pt>
                <c:pt idx="7">
                  <c:v>-4322.7067873315536</c:v>
                </c:pt>
                <c:pt idx="8">
                  <c:v>-70037.020753956633</c:v>
                </c:pt>
                <c:pt idx="9">
                  <c:v>-20709.584918571287</c:v>
                </c:pt>
                <c:pt idx="10">
                  <c:v>-51653.110578458989</c:v>
                </c:pt>
                <c:pt idx="11">
                  <c:v>18237.326734248723</c:v>
                </c:pt>
                <c:pt idx="12">
                  <c:v>27768.11624315643</c:v>
                </c:pt>
                <c:pt idx="13">
                  <c:v>-48136.806919582421</c:v>
                </c:pt>
                <c:pt idx="14">
                  <c:v>-4549.8940979576437</c:v>
                </c:pt>
                <c:pt idx="15">
                  <c:v>6956.2912775208242</c:v>
                </c:pt>
                <c:pt idx="16">
                  <c:v>-735.58055508922553</c:v>
                </c:pt>
                <c:pt idx="17">
                  <c:v>3335.0541648858343</c:v>
                </c:pt>
                <c:pt idx="18">
                  <c:v>9162.1789106026408</c:v>
                </c:pt>
                <c:pt idx="19">
                  <c:v>-46693.124818188837</c:v>
                </c:pt>
                <c:pt idx="20">
                  <c:v>26502.045423541451</c:v>
                </c:pt>
                <c:pt idx="21">
                  <c:v>32285.696672929276</c:v>
                </c:pt>
                <c:pt idx="22">
                  <c:v>4027.1637837956659</c:v>
                </c:pt>
                <c:pt idx="23">
                  <c:v>54563.585021211184</c:v>
                </c:pt>
                <c:pt idx="24">
                  <c:v>-49396.899542704225</c:v>
                </c:pt>
                <c:pt idx="25">
                  <c:v>7212.3704033978283</c:v>
                </c:pt>
                <c:pt idx="26">
                  <c:v>6164.8569168504328</c:v>
                </c:pt>
                <c:pt idx="27">
                  <c:v>67158.846969711361</c:v>
                </c:pt>
              </c:numCache>
            </c:numRef>
          </c:yVal>
          <c:smooth val="0"/>
        </c:ser>
        <c:dLbls>
          <c:showLegendKey val="0"/>
          <c:showVal val="0"/>
          <c:showCatName val="0"/>
          <c:showSerName val="0"/>
          <c:showPercent val="0"/>
          <c:showBubbleSize val="0"/>
        </c:dLbls>
        <c:axId val="139802880"/>
        <c:axId val="139825152"/>
      </c:scatterChart>
      <c:valAx>
        <c:axId val="13980288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39825152"/>
        <c:crosses val="autoZero"/>
        <c:crossBetween val="midCat"/>
      </c:valAx>
      <c:valAx>
        <c:axId val="139825152"/>
        <c:scaling>
          <c:orientation val="minMax"/>
        </c:scaling>
        <c:delete val="0"/>
        <c:axPos val="l"/>
        <c:majorGridlines/>
        <c:numFmt formatCode="_(&quot;$&quot;* #,##0_);_(&quot;$&quot;* \(#,##0\);_(&quot;$&quot;* &quot;-&quot;??_);_(@_)" sourceLinked="1"/>
        <c:majorTickMark val="out"/>
        <c:minorTickMark val="none"/>
        <c:tickLblPos val="nextTo"/>
        <c:crossAx val="139802880"/>
        <c:crosses val="autoZero"/>
        <c:crossBetween val="midCat"/>
      </c:valAx>
    </c:plotArea>
    <c:plotVisOnly val="1"/>
    <c:dispBlanksAs val="gap"/>
    <c:showDLblsOverMax val="0"/>
  </c:chart>
  <c:spPr>
    <a:ln w="19050">
      <a:solidFill>
        <a:schemeClr val="tx1"/>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Range vs.</a:t>
            </a:r>
            <a:r>
              <a:rPr lang="en-US" baseline="0"/>
              <a:t> Price</a:t>
            </a:r>
            <a:endParaRPr lang="en-US"/>
          </a:p>
        </c:rich>
      </c:tx>
      <c:layout>
        <c:manualLayout>
          <c:xMode val="edge"/>
          <c:yMode val="edge"/>
          <c:x val="0.33333404253055754"/>
          <c:y val="3.7037158818519891E-2"/>
        </c:manualLayout>
      </c:layout>
      <c:overlay val="0"/>
      <c:spPr>
        <a:noFill/>
        <a:ln w="25400">
          <a:noFill/>
        </a:ln>
      </c:spPr>
    </c:title>
    <c:autoTitleDeleted val="0"/>
    <c:plotArea>
      <c:layout>
        <c:manualLayout>
          <c:layoutTarget val="inner"/>
          <c:xMode val="edge"/>
          <c:yMode val="edge"/>
          <c:x val="0.17614436339527037"/>
          <c:y val="0.22505800464037123"/>
          <c:w val="0.76005599323313511"/>
          <c:h val="0.54292343387470998"/>
        </c:manualLayout>
      </c:layout>
      <c:scatterChart>
        <c:scatterStyle val="lineMarker"/>
        <c:varyColors val="0"/>
        <c:ser>
          <c:idx val="0"/>
          <c:order val="0"/>
          <c:tx>
            <c:v>Range</c:v>
          </c:tx>
          <c:spPr>
            <a:ln>
              <a:noFill/>
            </a:ln>
          </c:spPr>
          <c:trendline>
            <c:spPr>
              <a:ln w="12700">
                <a:solidFill>
                  <a:srgbClr val="000000"/>
                </a:solidFill>
                <a:prstDash val="solid"/>
              </a:ln>
            </c:spPr>
            <c:trendlineType val="linear"/>
            <c:dispRSqr val="0"/>
            <c:dispEq val="0"/>
          </c:trendline>
          <c:xVal>
            <c:numRef>
              <c:f>'Old Design'!$G$8:$G$22</c:f>
              <c:numCache>
                <c:formatCode>General</c:formatCode>
                <c:ptCount val="15"/>
                <c:pt idx="0">
                  <c:v>513</c:v>
                </c:pt>
                <c:pt idx="1">
                  <c:v>687</c:v>
                </c:pt>
                <c:pt idx="2">
                  <c:v>525</c:v>
                </c:pt>
                <c:pt idx="3">
                  <c:v>638</c:v>
                </c:pt>
                <c:pt idx="4">
                  <c:v>880</c:v>
                </c:pt>
                <c:pt idx="5">
                  <c:v>930</c:v>
                </c:pt>
                <c:pt idx="6">
                  <c:v>971</c:v>
                </c:pt>
                <c:pt idx="7">
                  <c:v>804</c:v>
                </c:pt>
                <c:pt idx="8">
                  <c:v>721</c:v>
                </c:pt>
                <c:pt idx="9">
                  <c:v>770</c:v>
                </c:pt>
                <c:pt idx="10">
                  <c:v>703</c:v>
                </c:pt>
                <c:pt idx="11">
                  <c:v>948</c:v>
                </c:pt>
                <c:pt idx="12">
                  <c:v>924</c:v>
                </c:pt>
                <c:pt idx="13">
                  <c:v>828</c:v>
                </c:pt>
              </c:numCache>
            </c:numRef>
          </c:xVal>
          <c:yVal>
            <c:numRef>
              <c:f>'Old Design'!$K$8:$K$22</c:f>
              <c:numCache>
                <c:formatCode>_("$"* #,##0_);_("$"* \(#,##0\);_("$"* "-"??_);_(@_)</c:formatCode>
                <c:ptCount val="15"/>
                <c:pt idx="0">
                  <c:v>201400</c:v>
                </c:pt>
                <c:pt idx="1">
                  <c:v>219500</c:v>
                </c:pt>
                <c:pt idx="2">
                  <c:v>229200</c:v>
                </c:pt>
                <c:pt idx="3">
                  <c:v>254500</c:v>
                </c:pt>
                <c:pt idx="4">
                  <c:v>323850</c:v>
                </c:pt>
                <c:pt idx="5">
                  <c:v>349500</c:v>
                </c:pt>
                <c:pt idx="6">
                  <c:v>379500</c:v>
                </c:pt>
                <c:pt idx="7">
                  <c:v>454500</c:v>
                </c:pt>
                <c:pt idx="8">
                  <c:v>479500</c:v>
                </c:pt>
                <c:pt idx="9">
                  <c:v>510645</c:v>
                </c:pt>
                <c:pt idx="10">
                  <c:v>514500</c:v>
                </c:pt>
                <c:pt idx="11">
                  <c:v>573500</c:v>
                </c:pt>
                <c:pt idx="12">
                  <c:v>574000</c:v>
                </c:pt>
                <c:pt idx="13">
                  <c:v>756500</c:v>
                </c:pt>
              </c:numCache>
            </c:numRef>
          </c:yVal>
          <c:smooth val="0"/>
        </c:ser>
        <c:dLbls>
          <c:showLegendKey val="0"/>
          <c:showVal val="0"/>
          <c:showCatName val="0"/>
          <c:showSerName val="0"/>
          <c:showPercent val="0"/>
          <c:showBubbleSize val="0"/>
        </c:dLbls>
        <c:axId val="125174528"/>
        <c:axId val="125176448"/>
      </c:scatterChart>
      <c:valAx>
        <c:axId val="125174528"/>
        <c:scaling>
          <c:orientation val="minMax"/>
        </c:scaling>
        <c:delete val="0"/>
        <c:axPos val="b"/>
        <c:title>
          <c:tx>
            <c:rich>
              <a:bodyPr/>
              <a:lstStyle/>
              <a:p>
                <a:pPr>
                  <a:defRPr/>
                </a:pPr>
                <a:r>
                  <a:rPr lang="en-US"/>
                  <a:t>Range</a:t>
                </a:r>
                <a:r>
                  <a:rPr lang="en-US" baseline="0"/>
                  <a:t> (Nautical Miles)</a:t>
                </a:r>
                <a:endParaRPr lang="en-US"/>
              </a:p>
            </c:rich>
          </c:tx>
          <c:layout/>
          <c:overlay val="0"/>
          <c:spPr>
            <a:noFill/>
            <a:ln w="25400">
              <a:noFill/>
            </a:ln>
          </c:spPr>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25176448"/>
        <c:crosses val="autoZero"/>
        <c:crossBetween val="midCat"/>
      </c:valAx>
      <c:valAx>
        <c:axId val="125176448"/>
        <c:scaling>
          <c:orientation val="minMax"/>
        </c:scaling>
        <c:delete val="0"/>
        <c:axPos val="l"/>
        <c:majorGridlines/>
        <c:numFmt formatCode="_(&quot;$&quot;* #,##0_);_(&quot;$&quot;* \(#,##0\);_(&quot;$&quot;* &quot;-&quot;??_);_(@_)" sourceLinked="1"/>
        <c:majorTickMark val="out"/>
        <c:minorTickMark val="none"/>
        <c:tickLblPos val="nextTo"/>
        <c:crossAx val="125174528"/>
        <c:crosses val="autoZero"/>
        <c:crossBetween val="midCat"/>
      </c:valAx>
    </c:plotArea>
    <c:plotVisOnly val="1"/>
    <c:dispBlanksAs val="gap"/>
    <c:showDLblsOverMax val="0"/>
  </c:chart>
  <c:spPr>
    <a:solidFill>
      <a:srgbClr val="FFFFFF"/>
    </a:solidFill>
    <a:ln w="25400">
      <a:solidFill>
        <a:srgbClr val="FCF305"/>
      </a:solidFill>
      <a:prstDash val="solid"/>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 ground roll vs. Price</a:t>
            </a:r>
          </a:p>
        </c:rich>
      </c:tx>
      <c:layout>
        <c:manualLayout>
          <c:xMode val="edge"/>
          <c:yMode val="edge"/>
          <c:x val="0.23311596438411539"/>
          <c:y val="3.7037158818519891E-2"/>
        </c:manualLayout>
      </c:layout>
      <c:overlay val="0"/>
      <c:spPr>
        <a:noFill/>
        <a:ln w="25400">
          <a:noFill/>
        </a:ln>
      </c:spPr>
    </c:title>
    <c:autoTitleDeleted val="0"/>
    <c:plotArea>
      <c:layout>
        <c:manualLayout>
          <c:layoutTarget val="inner"/>
          <c:xMode val="edge"/>
          <c:yMode val="edge"/>
          <c:x val="0.17590045544784128"/>
          <c:y val="0.22505800464037123"/>
          <c:w val="0.76177362595521803"/>
          <c:h val="0.54292343387470998"/>
        </c:manualLayout>
      </c:layout>
      <c:scatterChart>
        <c:scatterStyle val="lineMarker"/>
        <c:varyColors val="0"/>
        <c:ser>
          <c:idx val="0"/>
          <c:order val="0"/>
          <c:tx>
            <c:strRef>
              <c:f>'Old Design'!$H$7</c:f>
              <c:strCache>
                <c:ptCount val="1"/>
                <c:pt idx="0">
                  <c:v>T/O ground roll</c:v>
                </c:pt>
              </c:strCache>
            </c:strRef>
          </c:tx>
          <c:spPr>
            <a:ln>
              <a:noFill/>
            </a:ln>
          </c:spPr>
          <c:trendline>
            <c:spPr>
              <a:ln w="12700">
                <a:solidFill>
                  <a:srgbClr val="000000"/>
                </a:solidFill>
                <a:prstDash val="solid"/>
              </a:ln>
            </c:spPr>
            <c:trendlineType val="linear"/>
            <c:dispRSqr val="0"/>
            <c:dispEq val="0"/>
          </c:trendline>
          <c:xVal>
            <c:numRef>
              <c:f>'Old Design'!$H$8:$H$22</c:f>
              <c:numCache>
                <c:formatCode>General</c:formatCode>
                <c:ptCount val="15"/>
                <c:pt idx="0">
                  <c:v>1165</c:v>
                </c:pt>
                <c:pt idx="1">
                  <c:v>945</c:v>
                </c:pt>
                <c:pt idx="2">
                  <c:v>1135</c:v>
                </c:pt>
                <c:pt idx="3">
                  <c:v>960</c:v>
                </c:pt>
                <c:pt idx="4">
                  <c:v>1128</c:v>
                </c:pt>
                <c:pt idx="5">
                  <c:v>795</c:v>
                </c:pt>
                <c:pt idx="6">
                  <c:v>775</c:v>
                </c:pt>
                <c:pt idx="7">
                  <c:v>1284</c:v>
                </c:pt>
                <c:pt idx="8">
                  <c:v>910</c:v>
                </c:pt>
                <c:pt idx="9">
                  <c:v>1300</c:v>
                </c:pt>
                <c:pt idx="10">
                  <c:v>910</c:v>
                </c:pt>
                <c:pt idx="11">
                  <c:v>1110</c:v>
                </c:pt>
                <c:pt idx="12">
                  <c:v>1100</c:v>
                </c:pt>
                <c:pt idx="13">
                  <c:v>1143</c:v>
                </c:pt>
              </c:numCache>
            </c:numRef>
          </c:xVal>
          <c:yVal>
            <c:numRef>
              <c:f>'Old Design'!$K$8:$K$22</c:f>
              <c:numCache>
                <c:formatCode>_("$"* #,##0_);_("$"* \(#,##0\);_("$"* "-"??_);_(@_)</c:formatCode>
                <c:ptCount val="15"/>
                <c:pt idx="0">
                  <c:v>201400</c:v>
                </c:pt>
                <c:pt idx="1">
                  <c:v>219500</c:v>
                </c:pt>
                <c:pt idx="2">
                  <c:v>229200</c:v>
                </c:pt>
                <c:pt idx="3">
                  <c:v>254500</c:v>
                </c:pt>
                <c:pt idx="4">
                  <c:v>323850</c:v>
                </c:pt>
                <c:pt idx="5">
                  <c:v>349500</c:v>
                </c:pt>
                <c:pt idx="6">
                  <c:v>379500</c:v>
                </c:pt>
                <c:pt idx="7">
                  <c:v>454500</c:v>
                </c:pt>
                <c:pt idx="8">
                  <c:v>479500</c:v>
                </c:pt>
                <c:pt idx="9">
                  <c:v>510645</c:v>
                </c:pt>
                <c:pt idx="10">
                  <c:v>514500</c:v>
                </c:pt>
                <c:pt idx="11">
                  <c:v>573500</c:v>
                </c:pt>
                <c:pt idx="12">
                  <c:v>574000</c:v>
                </c:pt>
                <c:pt idx="13">
                  <c:v>756500</c:v>
                </c:pt>
              </c:numCache>
            </c:numRef>
          </c:yVal>
          <c:smooth val="0"/>
        </c:ser>
        <c:dLbls>
          <c:showLegendKey val="0"/>
          <c:showVal val="0"/>
          <c:showCatName val="0"/>
          <c:showSerName val="0"/>
          <c:showPercent val="0"/>
          <c:showBubbleSize val="0"/>
        </c:dLbls>
        <c:axId val="132025344"/>
        <c:axId val="132031616"/>
      </c:scatterChart>
      <c:valAx>
        <c:axId val="132025344"/>
        <c:scaling>
          <c:orientation val="minMax"/>
        </c:scaling>
        <c:delete val="0"/>
        <c:axPos val="b"/>
        <c:title>
          <c:tx>
            <c:rich>
              <a:bodyPr/>
              <a:lstStyle/>
              <a:p>
                <a:pPr>
                  <a:defRPr/>
                </a:pPr>
                <a:r>
                  <a:rPr lang="en-US"/>
                  <a:t>T/O Ground</a:t>
                </a:r>
                <a:r>
                  <a:rPr lang="en-US" baseline="0"/>
                  <a:t> Roll (</a:t>
                </a:r>
                <a:r>
                  <a:rPr lang="en-US"/>
                  <a:t>Feet)</a:t>
                </a:r>
              </a:p>
            </c:rich>
          </c:tx>
          <c:layout/>
          <c:overlay val="0"/>
          <c:spPr>
            <a:noFill/>
            <a:ln w="25400">
              <a:noFill/>
            </a:ln>
          </c:spPr>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32031616"/>
        <c:crosses val="autoZero"/>
        <c:crossBetween val="midCat"/>
      </c:valAx>
      <c:valAx>
        <c:axId val="132031616"/>
        <c:scaling>
          <c:orientation val="minMax"/>
        </c:scaling>
        <c:delete val="0"/>
        <c:axPos val="l"/>
        <c:majorGridlines/>
        <c:numFmt formatCode="_(&quot;$&quot;* #,##0_);_(&quot;$&quot;* \(#,##0\);_(&quot;$&quot;* &quot;-&quot;??_);_(@_)" sourceLinked="1"/>
        <c:majorTickMark val="out"/>
        <c:minorTickMark val="none"/>
        <c:tickLblPos val="nextTo"/>
        <c:crossAx val="132025344"/>
        <c:crosses val="autoZero"/>
        <c:crossBetween val="midCat"/>
      </c:valAx>
    </c:plotArea>
    <c:plotVisOnly val="1"/>
    <c:dispBlanksAs val="gap"/>
    <c:showDLblsOverMax val="0"/>
  </c:chart>
  <c:spPr>
    <a:ln w="31750">
      <a:solidFill>
        <a:schemeClr val="accent4"/>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Useful Load vs. Price</a:t>
            </a:r>
          </a:p>
        </c:rich>
      </c:tx>
      <c:layout>
        <c:manualLayout>
          <c:xMode val="edge"/>
          <c:yMode val="edge"/>
          <c:x val="0.27233173409359274"/>
          <c:y val="3.6912812160516992E-2"/>
        </c:manualLayout>
      </c:layout>
      <c:overlay val="0"/>
      <c:spPr>
        <a:noFill/>
        <a:ln w="25400">
          <a:noFill/>
        </a:ln>
      </c:spPr>
    </c:title>
    <c:autoTitleDeleted val="0"/>
    <c:plotArea>
      <c:layout>
        <c:manualLayout>
          <c:layoutTarget val="inner"/>
          <c:xMode val="edge"/>
          <c:yMode val="edge"/>
          <c:x val="0.17590045544784128"/>
          <c:y val="0.22401872836984921"/>
          <c:w val="0.76177362595521803"/>
          <c:h val="0.5450352566524167"/>
        </c:manualLayout>
      </c:layout>
      <c:scatterChart>
        <c:scatterStyle val="lineMarker"/>
        <c:varyColors val="0"/>
        <c:ser>
          <c:idx val="0"/>
          <c:order val="0"/>
          <c:tx>
            <c:v>Useful Load</c:v>
          </c:tx>
          <c:spPr>
            <a:ln>
              <a:noFill/>
            </a:ln>
          </c:spPr>
          <c:trendline>
            <c:spPr>
              <a:ln w="12700">
                <a:solidFill>
                  <a:srgbClr val="000000"/>
                </a:solidFill>
                <a:prstDash val="solid"/>
              </a:ln>
            </c:spPr>
            <c:trendlineType val="linear"/>
            <c:dispRSqr val="0"/>
            <c:dispEq val="0"/>
          </c:trendline>
          <c:trendline>
            <c:spPr>
              <a:ln w="3175">
                <a:solidFill>
                  <a:srgbClr val="000000"/>
                </a:solidFill>
                <a:prstDash val="solid"/>
              </a:ln>
            </c:spPr>
            <c:trendlineType val="linear"/>
            <c:dispRSqr val="0"/>
            <c:dispEq val="0"/>
          </c:trendline>
          <c:xVal>
            <c:numRef>
              <c:f>'Old Design'!$I$8:$I$22</c:f>
              <c:numCache>
                <c:formatCode>General</c:formatCode>
                <c:ptCount val="15"/>
                <c:pt idx="0">
                  <c:v>908</c:v>
                </c:pt>
                <c:pt idx="1">
                  <c:v>758</c:v>
                </c:pt>
                <c:pt idx="2">
                  <c:v>878</c:v>
                </c:pt>
                <c:pt idx="3">
                  <c:v>837</c:v>
                </c:pt>
                <c:pt idx="4">
                  <c:v>967</c:v>
                </c:pt>
                <c:pt idx="5">
                  <c:v>1113</c:v>
                </c:pt>
                <c:pt idx="6">
                  <c:v>1017</c:v>
                </c:pt>
                <c:pt idx="7">
                  <c:v>1393</c:v>
                </c:pt>
                <c:pt idx="8">
                  <c:v>1360</c:v>
                </c:pt>
                <c:pt idx="9">
                  <c:v>1215</c:v>
                </c:pt>
                <c:pt idx="10">
                  <c:v>1255</c:v>
                </c:pt>
                <c:pt idx="11">
                  <c:v>1137</c:v>
                </c:pt>
                <c:pt idx="12">
                  <c:v>1063</c:v>
                </c:pt>
                <c:pt idx="13">
                  <c:v>1380</c:v>
                </c:pt>
              </c:numCache>
            </c:numRef>
          </c:xVal>
          <c:yVal>
            <c:numRef>
              <c:f>'Old Design'!$K$8:$K$22</c:f>
              <c:numCache>
                <c:formatCode>_("$"* #,##0_);_("$"* \(#,##0\);_("$"* "-"??_);_(@_)</c:formatCode>
                <c:ptCount val="15"/>
                <c:pt idx="0">
                  <c:v>201400</c:v>
                </c:pt>
                <c:pt idx="1">
                  <c:v>219500</c:v>
                </c:pt>
                <c:pt idx="2">
                  <c:v>229200</c:v>
                </c:pt>
                <c:pt idx="3">
                  <c:v>254500</c:v>
                </c:pt>
                <c:pt idx="4">
                  <c:v>323850</c:v>
                </c:pt>
                <c:pt idx="5">
                  <c:v>349500</c:v>
                </c:pt>
                <c:pt idx="6">
                  <c:v>379500</c:v>
                </c:pt>
                <c:pt idx="7">
                  <c:v>454500</c:v>
                </c:pt>
                <c:pt idx="8">
                  <c:v>479500</c:v>
                </c:pt>
                <c:pt idx="9">
                  <c:v>510645</c:v>
                </c:pt>
                <c:pt idx="10">
                  <c:v>514500</c:v>
                </c:pt>
                <c:pt idx="11">
                  <c:v>573500</c:v>
                </c:pt>
                <c:pt idx="12">
                  <c:v>574000</c:v>
                </c:pt>
                <c:pt idx="13">
                  <c:v>756500</c:v>
                </c:pt>
              </c:numCache>
            </c:numRef>
          </c:yVal>
          <c:smooth val="0"/>
        </c:ser>
        <c:dLbls>
          <c:showLegendKey val="0"/>
          <c:showVal val="0"/>
          <c:showCatName val="0"/>
          <c:showSerName val="0"/>
          <c:showPercent val="0"/>
          <c:showBubbleSize val="0"/>
        </c:dLbls>
        <c:axId val="132065536"/>
        <c:axId val="132084096"/>
      </c:scatterChart>
      <c:valAx>
        <c:axId val="132065536"/>
        <c:scaling>
          <c:orientation val="minMax"/>
        </c:scaling>
        <c:delete val="0"/>
        <c:axPos val="b"/>
        <c:title>
          <c:tx>
            <c:rich>
              <a:bodyPr/>
              <a:lstStyle/>
              <a:p>
                <a:pPr>
                  <a:defRPr/>
                </a:pPr>
                <a:r>
                  <a:rPr lang="en-US"/>
                  <a:t>Useful Load (Pounds)</a:t>
                </a:r>
              </a:p>
            </c:rich>
          </c:tx>
          <c:layout/>
          <c:overlay val="0"/>
          <c:spPr>
            <a:noFill/>
            <a:ln w="25400">
              <a:noFill/>
            </a:ln>
          </c:spPr>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32084096"/>
        <c:crosses val="autoZero"/>
        <c:crossBetween val="midCat"/>
      </c:valAx>
      <c:valAx>
        <c:axId val="132084096"/>
        <c:scaling>
          <c:orientation val="minMax"/>
        </c:scaling>
        <c:delete val="0"/>
        <c:axPos val="l"/>
        <c:majorGridlines/>
        <c:numFmt formatCode="_(&quot;$&quot;* #,##0_);_(&quot;$&quot;* \(#,##0\);_(&quot;$&quot;* &quot;-&quot;??_);_(@_)" sourceLinked="1"/>
        <c:majorTickMark val="out"/>
        <c:minorTickMark val="none"/>
        <c:tickLblPos val="nextTo"/>
        <c:crossAx val="132065536"/>
        <c:crosses val="autoZero"/>
        <c:crossBetween val="midCat"/>
      </c:valAx>
    </c:plotArea>
    <c:plotVisOnly val="1"/>
    <c:dispBlanksAs val="gap"/>
    <c:showDLblsOverMax val="0"/>
  </c:chart>
  <c:spPr>
    <a:ln w="31750">
      <a:solidFill>
        <a:schemeClr val="accent2"/>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Cruise Speed vs. Price</a:t>
            </a:r>
          </a:p>
        </c:rich>
      </c:tx>
      <c:layout>
        <c:manualLayout>
          <c:xMode val="edge"/>
          <c:yMode val="edge"/>
          <c:x val="0.25820596515783684"/>
          <c:y val="3.7037158818519891E-2"/>
        </c:manualLayout>
      </c:layout>
      <c:overlay val="0"/>
      <c:spPr>
        <a:noFill/>
        <a:ln w="25400">
          <a:noFill/>
        </a:ln>
      </c:spPr>
    </c:title>
    <c:autoTitleDeleted val="0"/>
    <c:plotArea>
      <c:layout>
        <c:manualLayout>
          <c:layoutTarget val="inner"/>
          <c:xMode val="edge"/>
          <c:yMode val="edge"/>
          <c:x val="0.17688070399738856"/>
          <c:y val="0.22505800464037123"/>
          <c:w val="0.76741155828788266"/>
          <c:h val="0.54292343387470998"/>
        </c:manualLayout>
      </c:layout>
      <c:scatterChart>
        <c:scatterStyle val="lineMarker"/>
        <c:varyColors val="0"/>
        <c:ser>
          <c:idx val="0"/>
          <c:order val="0"/>
          <c:tx>
            <c:v>Cruise Speed</c:v>
          </c:tx>
          <c:spPr>
            <a:ln>
              <a:noFill/>
            </a:ln>
          </c:spPr>
          <c:trendline>
            <c:spPr>
              <a:ln w="12700">
                <a:solidFill>
                  <a:srgbClr val="000000"/>
                </a:solidFill>
                <a:prstDash val="solid"/>
              </a:ln>
            </c:spPr>
            <c:trendlineType val="linear"/>
            <c:dispRSqr val="0"/>
            <c:dispEq val="0"/>
          </c:trendline>
          <c:trendline>
            <c:spPr>
              <a:ln w="3175">
                <a:solidFill>
                  <a:srgbClr val="000000"/>
                </a:solidFill>
                <a:prstDash val="solid"/>
              </a:ln>
            </c:spPr>
            <c:trendlineType val="linear"/>
            <c:dispRSqr val="0"/>
            <c:dispEq val="0"/>
          </c:trendline>
          <c:xVal>
            <c:numRef>
              <c:f>'New Designs'!$F$8:$F$21</c:f>
              <c:numCache>
                <c:formatCode>General</c:formatCode>
                <c:ptCount val="14"/>
                <c:pt idx="0">
                  <c:v>112</c:v>
                </c:pt>
                <c:pt idx="1">
                  <c:v>138</c:v>
                </c:pt>
                <c:pt idx="2">
                  <c:v>145</c:v>
                </c:pt>
                <c:pt idx="3">
                  <c:v>155</c:v>
                </c:pt>
                <c:pt idx="4">
                  <c:v>185</c:v>
                </c:pt>
                <c:pt idx="5">
                  <c:v>191</c:v>
                </c:pt>
                <c:pt idx="6">
                  <c:v>219</c:v>
                </c:pt>
                <c:pt idx="7">
                  <c:v>190</c:v>
                </c:pt>
                <c:pt idx="8">
                  <c:v>197</c:v>
                </c:pt>
                <c:pt idx="9">
                  <c:v>235</c:v>
                </c:pt>
                <c:pt idx="10">
                  <c:v>172</c:v>
                </c:pt>
                <c:pt idx="11">
                  <c:v>237</c:v>
                </c:pt>
                <c:pt idx="12">
                  <c:v>242</c:v>
                </c:pt>
                <c:pt idx="13">
                  <c:v>215</c:v>
                </c:pt>
              </c:numCache>
            </c:numRef>
          </c:xVal>
          <c:yVal>
            <c:numRef>
              <c:f>'New Designs'!$K$8:$K$21</c:f>
              <c:numCache>
                <c:formatCode>_("$"* #,##0_);_("$"* \(#,##0\);_("$"* "-"??_);_(@_)</c:formatCode>
                <c:ptCount val="14"/>
                <c:pt idx="0">
                  <c:v>129500</c:v>
                </c:pt>
                <c:pt idx="1">
                  <c:v>169389</c:v>
                </c:pt>
                <c:pt idx="2">
                  <c:v>259950</c:v>
                </c:pt>
                <c:pt idx="3">
                  <c:v>276690</c:v>
                </c:pt>
                <c:pt idx="4">
                  <c:v>371200</c:v>
                </c:pt>
                <c:pt idx="5">
                  <c:v>383900</c:v>
                </c:pt>
                <c:pt idx="6">
                  <c:v>439985</c:v>
                </c:pt>
                <c:pt idx="7">
                  <c:v>449000</c:v>
                </c:pt>
                <c:pt idx="8">
                  <c:v>469000</c:v>
                </c:pt>
                <c:pt idx="9">
                  <c:v>485900</c:v>
                </c:pt>
                <c:pt idx="10">
                  <c:v>532675</c:v>
                </c:pt>
                <c:pt idx="11">
                  <c:v>579900</c:v>
                </c:pt>
                <c:pt idx="12">
                  <c:v>599500</c:v>
                </c:pt>
                <c:pt idx="13">
                  <c:v>757000</c:v>
                </c:pt>
              </c:numCache>
            </c:numRef>
          </c:yVal>
          <c:smooth val="0"/>
        </c:ser>
        <c:dLbls>
          <c:showLegendKey val="0"/>
          <c:showVal val="0"/>
          <c:showCatName val="0"/>
          <c:showSerName val="0"/>
          <c:showPercent val="0"/>
          <c:showBubbleSize val="0"/>
        </c:dLbls>
        <c:axId val="39045376"/>
        <c:axId val="39047552"/>
      </c:scatterChart>
      <c:valAx>
        <c:axId val="39045376"/>
        <c:scaling>
          <c:orientation val="minMax"/>
        </c:scaling>
        <c:delete val="0"/>
        <c:axPos val="b"/>
        <c:title>
          <c:tx>
            <c:rich>
              <a:bodyPr/>
              <a:lstStyle/>
              <a:p>
                <a:pPr>
                  <a:defRPr/>
                </a:pPr>
                <a:r>
                  <a:rPr lang="en-US"/>
                  <a:t>Cruise</a:t>
                </a:r>
                <a:r>
                  <a:rPr lang="en-US" baseline="0"/>
                  <a:t> Speed (Knots)</a:t>
                </a:r>
                <a:endParaRPr lang="en-US"/>
              </a:p>
            </c:rich>
          </c:tx>
          <c:layout/>
          <c:overlay val="0"/>
          <c:spPr>
            <a:noFill/>
            <a:ln w="25400">
              <a:noFill/>
            </a:ln>
          </c:spPr>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9047552"/>
        <c:crosses val="autoZero"/>
        <c:crossBetween val="midCat"/>
      </c:valAx>
      <c:valAx>
        <c:axId val="39047552"/>
        <c:scaling>
          <c:orientation val="minMax"/>
        </c:scaling>
        <c:delete val="0"/>
        <c:axPos val="l"/>
        <c:majorGridlines/>
        <c:numFmt formatCode="_(&quot;$&quot;* #,##0_);_(&quot;$&quot;* \(#,##0\);_(&quot;$&quot;* &quot;-&quot;??_);_(@_)" sourceLinked="1"/>
        <c:majorTickMark val="out"/>
        <c:minorTickMark val="none"/>
        <c:tickLblPos val="nextTo"/>
        <c:crossAx val="39045376"/>
        <c:crosses val="autoZero"/>
        <c:crossBetween val="midCat"/>
      </c:valAx>
      <c:spPr>
        <a:ln w="28575">
          <a:noFill/>
        </a:ln>
      </c:spPr>
    </c:plotArea>
    <c:plotVisOnly val="1"/>
    <c:dispBlanksAs val="gap"/>
    <c:showDLblsOverMax val="0"/>
  </c:chart>
  <c:spPr>
    <a:ln w="31750">
      <a:solidFill>
        <a:schemeClr val="accent3">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a:t>Range </a:t>
            </a:r>
            <a:r>
              <a:rPr lang="en-US" sz="1800" b="1" i="0" baseline="0"/>
              <a:t>vs. Price</a:t>
            </a:r>
            <a:endParaRPr lang="en-US"/>
          </a:p>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endParaRPr lang="en-US"/>
          </a:p>
        </c:rich>
      </c:tx>
      <c:layout>
        <c:manualLayout>
          <c:xMode val="edge"/>
          <c:yMode val="edge"/>
          <c:x val="0.33187772925764192"/>
          <c:y val="3.7037158818519891E-2"/>
        </c:manualLayout>
      </c:layout>
      <c:overlay val="0"/>
      <c:spPr>
        <a:noFill/>
        <a:ln w="25400">
          <a:noFill/>
        </a:ln>
      </c:spPr>
    </c:title>
    <c:autoTitleDeleted val="0"/>
    <c:plotArea>
      <c:layout>
        <c:manualLayout>
          <c:layoutTarget val="inner"/>
          <c:xMode val="edge"/>
          <c:yMode val="edge"/>
          <c:x val="0.17663421418636996"/>
          <c:y val="0.3248259860788863"/>
          <c:w val="0.76077885952712099"/>
          <c:h val="0.44315545243619492"/>
        </c:manualLayout>
      </c:layout>
      <c:scatterChart>
        <c:scatterStyle val="lineMarker"/>
        <c:varyColors val="0"/>
        <c:ser>
          <c:idx val="0"/>
          <c:order val="0"/>
          <c:tx>
            <c:v>Range</c:v>
          </c:tx>
          <c:spPr>
            <a:ln>
              <a:noFill/>
            </a:ln>
          </c:spPr>
          <c:trendline>
            <c:spPr>
              <a:ln w="12700">
                <a:solidFill>
                  <a:srgbClr val="000000"/>
                </a:solidFill>
                <a:prstDash val="solid"/>
              </a:ln>
            </c:spPr>
            <c:trendlineType val="linear"/>
            <c:dispRSqr val="0"/>
            <c:dispEq val="0"/>
          </c:trendline>
          <c:trendline>
            <c:trendlineType val="linear"/>
            <c:dispRSqr val="0"/>
            <c:dispEq val="0"/>
          </c:trendline>
          <c:xVal>
            <c:numRef>
              <c:f>'New Designs'!$G$8:$G$21</c:f>
              <c:numCache>
                <c:formatCode>General</c:formatCode>
                <c:ptCount val="14"/>
                <c:pt idx="0">
                  <c:v>470</c:v>
                </c:pt>
                <c:pt idx="1">
                  <c:v>547</c:v>
                </c:pt>
                <c:pt idx="2">
                  <c:v>785</c:v>
                </c:pt>
                <c:pt idx="3">
                  <c:v>785</c:v>
                </c:pt>
                <c:pt idx="4">
                  <c:v>1170</c:v>
                </c:pt>
                <c:pt idx="5">
                  <c:v>1280</c:v>
                </c:pt>
                <c:pt idx="6">
                  <c:v>1000</c:v>
                </c:pt>
                <c:pt idx="7">
                  <c:v>1860</c:v>
                </c:pt>
                <c:pt idx="8">
                  <c:v>1860</c:v>
                </c:pt>
                <c:pt idx="9">
                  <c:v>1148</c:v>
                </c:pt>
                <c:pt idx="10">
                  <c:v>1129</c:v>
                </c:pt>
                <c:pt idx="11">
                  <c:v>1445</c:v>
                </c:pt>
                <c:pt idx="12">
                  <c:v>1445</c:v>
                </c:pt>
                <c:pt idx="13">
                  <c:v>1367</c:v>
                </c:pt>
              </c:numCache>
            </c:numRef>
          </c:xVal>
          <c:yVal>
            <c:numRef>
              <c:f>'New Designs'!$K$8:$K$21</c:f>
              <c:numCache>
                <c:formatCode>_("$"* #,##0_);_("$"* \(#,##0\);_("$"* "-"??_);_(@_)</c:formatCode>
                <c:ptCount val="14"/>
                <c:pt idx="0">
                  <c:v>129500</c:v>
                </c:pt>
                <c:pt idx="1">
                  <c:v>169389</c:v>
                </c:pt>
                <c:pt idx="2">
                  <c:v>259950</c:v>
                </c:pt>
                <c:pt idx="3">
                  <c:v>276690</c:v>
                </c:pt>
                <c:pt idx="4">
                  <c:v>371200</c:v>
                </c:pt>
                <c:pt idx="5">
                  <c:v>383900</c:v>
                </c:pt>
                <c:pt idx="6">
                  <c:v>439985</c:v>
                </c:pt>
                <c:pt idx="7">
                  <c:v>449000</c:v>
                </c:pt>
                <c:pt idx="8">
                  <c:v>469000</c:v>
                </c:pt>
                <c:pt idx="9">
                  <c:v>485900</c:v>
                </c:pt>
                <c:pt idx="10">
                  <c:v>532675</c:v>
                </c:pt>
                <c:pt idx="11">
                  <c:v>579900</c:v>
                </c:pt>
                <c:pt idx="12">
                  <c:v>599500</c:v>
                </c:pt>
                <c:pt idx="13">
                  <c:v>757000</c:v>
                </c:pt>
              </c:numCache>
            </c:numRef>
          </c:yVal>
          <c:smooth val="0"/>
        </c:ser>
        <c:dLbls>
          <c:showLegendKey val="0"/>
          <c:showVal val="0"/>
          <c:showCatName val="0"/>
          <c:showSerName val="0"/>
          <c:showPercent val="0"/>
          <c:showBubbleSize val="0"/>
        </c:dLbls>
        <c:axId val="131429888"/>
        <c:axId val="131431808"/>
      </c:scatterChart>
      <c:valAx>
        <c:axId val="131429888"/>
        <c:scaling>
          <c:orientation val="minMax"/>
        </c:scaling>
        <c:delete val="0"/>
        <c:axPos val="b"/>
        <c:title>
          <c:tx>
            <c:rich>
              <a:bodyPr/>
              <a:lstStyle/>
              <a:p>
                <a:pPr>
                  <a:defRPr/>
                </a:pPr>
                <a:r>
                  <a:rPr lang="en-US"/>
                  <a:t>Range</a:t>
                </a:r>
                <a:r>
                  <a:rPr lang="en-US" baseline="0"/>
                  <a:t> (Nautical Miles)</a:t>
                </a:r>
                <a:endParaRPr lang="en-US"/>
              </a:p>
            </c:rich>
          </c:tx>
          <c:layout/>
          <c:overlay val="0"/>
          <c:spPr>
            <a:noFill/>
            <a:ln w="25400">
              <a:noFill/>
            </a:ln>
          </c:spPr>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31431808"/>
        <c:crosses val="autoZero"/>
        <c:crossBetween val="midCat"/>
      </c:valAx>
      <c:valAx>
        <c:axId val="131431808"/>
        <c:scaling>
          <c:orientation val="minMax"/>
        </c:scaling>
        <c:delete val="0"/>
        <c:axPos val="l"/>
        <c:majorGridlines/>
        <c:numFmt formatCode="_(&quot;$&quot;* #,##0_);_(&quot;$&quot;* \(#,##0\);_(&quot;$&quot;* &quot;-&quot;??_);_(@_)" sourceLinked="1"/>
        <c:majorTickMark val="out"/>
        <c:minorTickMark val="none"/>
        <c:tickLblPos val="nextTo"/>
        <c:crossAx val="131429888"/>
        <c:crosses val="autoZero"/>
        <c:crossBetween val="midCat"/>
      </c:valAx>
    </c:plotArea>
    <c:plotVisOnly val="1"/>
    <c:dispBlanksAs val="gap"/>
    <c:showDLblsOverMax val="0"/>
  </c:chart>
  <c:spPr>
    <a:ln w="31750">
      <a:solidFill>
        <a:schemeClr val="accent5">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a:t>T/O Ground Roll </a:t>
            </a:r>
            <a:r>
              <a:rPr lang="en-US" sz="1800" b="1" i="0" baseline="0"/>
              <a:t>vs. Price</a:t>
            </a:r>
            <a:endParaRPr lang="en-US"/>
          </a:p>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endParaRPr lang="en-US"/>
          </a:p>
        </c:rich>
      </c:tx>
      <c:layout>
        <c:manualLayout>
          <c:xMode val="edge"/>
          <c:yMode val="edge"/>
          <c:x val="0.2205240174672489"/>
          <c:y val="3.6912812160516992E-2"/>
        </c:manualLayout>
      </c:layout>
      <c:overlay val="0"/>
      <c:spPr>
        <a:noFill/>
        <a:ln w="25400">
          <a:noFill/>
        </a:ln>
      </c:spPr>
    </c:title>
    <c:autoTitleDeleted val="0"/>
    <c:plotArea>
      <c:layout>
        <c:manualLayout>
          <c:layoutTarget val="inner"/>
          <c:xMode val="edge"/>
          <c:yMode val="edge"/>
          <c:x val="0.17663421418636996"/>
          <c:y val="0.32332599970906073"/>
          <c:w val="0.76077885952712099"/>
          <c:h val="0.44572798531320512"/>
        </c:manualLayout>
      </c:layout>
      <c:scatterChart>
        <c:scatterStyle val="lineMarker"/>
        <c:varyColors val="0"/>
        <c:ser>
          <c:idx val="0"/>
          <c:order val="0"/>
          <c:tx>
            <c:v>T/O Ground Roll</c:v>
          </c:tx>
          <c:spPr>
            <a:ln>
              <a:noFill/>
            </a:ln>
          </c:spPr>
          <c:trendline>
            <c:spPr>
              <a:ln w="12700">
                <a:solidFill>
                  <a:srgbClr val="000000"/>
                </a:solidFill>
                <a:prstDash val="solid"/>
              </a:ln>
            </c:spPr>
            <c:trendlineType val="linear"/>
            <c:dispRSqr val="0"/>
            <c:dispEq val="0"/>
          </c:trendline>
          <c:xVal>
            <c:numRef>
              <c:f>'New Designs'!$H$8:$H$21</c:f>
              <c:numCache>
                <c:formatCode>General</c:formatCode>
                <c:ptCount val="14"/>
                <c:pt idx="0">
                  <c:v>770</c:v>
                </c:pt>
                <c:pt idx="1">
                  <c:v>1280</c:v>
                </c:pt>
                <c:pt idx="2">
                  <c:v>1027</c:v>
                </c:pt>
                <c:pt idx="3">
                  <c:v>1478</c:v>
                </c:pt>
                <c:pt idx="4">
                  <c:v>1028</c:v>
                </c:pt>
                <c:pt idx="5">
                  <c:v>1300</c:v>
                </c:pt>
                <c:pt idx="6">
                  <c:v>1028</c:v>
                </c:pt>
                <c:pt idx="7">
                  <c:v>960</c:v>
                </c:pt>
                <c:pt idx="8">
                  <c:v>960</c:v>
                </c:pt>
                <c:pt idx="9">
                  <c:v>1300</c:v>
                </c:pt>
                <c:pt idx="10">
                  <c:v>1130</c:v>
                </c:pt>
                <c:pt idx="11">
                  <c:v>900</c:v>
                </c:pt>
                <c:pt idx="12">
                  <c:v>960</c:v>
                </c:pt>
                <c:pt idx="13">
                  <c:v>1087</c:v>
                </c:pt>
              </c:numCache>
            </c:numRef>
          </c:xVal>
          <c:yVal>
            <c:numRef>
              <c:f>'New Designs'!$K$8:$K$21</c:f>
              <c:numCache>
                <c:formatCode>_("$"* #,##0_);_("$"* \(#,##0\);_("$"* "-"??_);_(@_)</c:formatCode>
                <c:ptCount val="14"/>
                <c:pt idx="0">
                  <c:v>129500</c:v>
                </c:pt>
                <c:pt idx="1">
                  <c:v>169389</c:v>
                </c:pt>
                <c:pt idx="2">
                  <c:v>259950</c:v>
                </c:pt>
                <c:pt idx="3">
                  <c:v>276690</c:v>
                </c:pt>
                <c:pt idx="4">
                  <c:v>371200</c:v>
                </c:pt>
                <c:pt idx="5">
                  <c:v>383900</c:v>
                </c:pt>
                <c:pt idx="6">
                  <c:v>439985</c:v>
                </c:pt>
                <c:pt idx="7">
                  <c:v>449000</c:v>
                </c:pt>
                <c:pt idx="8">
                  <c:v>469000</c:v>
                </c:pt>
                <c:pt idx="9">
                  <c:v>485900</c:v>
                </c:pt>
                <c:pt idx="10">
                  <c:v>532675</c:v>
                </c:pt>
                <c:pt idx="11">
                  <c:v>579900</c:v>
                </c:pt>
                <c:pt idx="12">
                  <c:v>599500</c:v>
                </c:pt>
                <c:pt idx="13">
                  <c:v>757000</c:v>
                </c:pt>
              </c:numCache>
            </c:numRef>
          </c:yVal>
          <c:smooth val="0"/>
        </c:ser>
        <c:dLbls>
          <c:showLegendKey val="0"/>
          <c:showVal val="0"/>
          <c:showCatName val="0"/>
          <c:showSerName val="0"/>
          <c:showPercent val="0"/>
          <c:showBubbleSize val="0"/>
        </c:dLbls>
        <c:axId val="131473408"/>
        <c:axId val="131475328"/>
      </c:scatterChart>
      <c:valAx>
        <c:axId val="131473408"/>
        <c:scaling>
          <c:orientation val="minMax"/>
        </c:scaling>
        <c:delete val="0"/>
        <c:axPos val="b"/>
        <c:title>
          <c:tx>
            <c:rich>
              <a:bodyPr/>
              <a:lstStyle/>
              <a:p>
                <a:pPr>
                  <a:defRPr/>
                </a:pPr>
                <a:r>
                  <a:rPr lang="en-US"/>
                  <a:t>T/O</a:t>
                </a:r>
                <a:r>
                  <a:rPr lang="en-US" baseline="0"/>
                  <a:t> Ground Roll (Feet)</a:t>
                </a:r>
                <a:endParaRPr lang="en-US"/>
              </a:p>
            </c:rich>
          </c:tx>
          <c:layout/>
          <c:overlay val="0"/>
          <c:spPr>
            <a:noFill/>
            <a:ln w="25400">
              <a:noFill/>
            </a:ln>
          </c:spPr>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31475328"/>
        <c:crosses val="autoZero"/>
        <c:crossBetween val="midCat"/>
      </c:valAx>
      <c:valAx>
        <c:axId val="131475328"/>
        <c:scaling>
          <c:orientation val="minMax"/>
        </c:scaling>
        <c:delete val="0"/>
        <c:axPos val="l"/>
        <c:majorGridlines/>
        <c:numFmt formatCode="_(&quot;$&quot;* #,##0_);_(&quot;$&quot;* \(#,##0\);_(&quot;$&quot;* &quot;-&quot;??_);_(@_)" sourceLinked="1"/>
        <c:majorTickMark val="out"/>
        <c:minorTickMark val="none"/>
        <c:tickLblPos val="nextTo"/>
        <c:crossAx val="131473408"/>
        <c:crosses val="autoZero"/>
        <c:crossBetween val="midCat"/>
      </c:valAx>
    </c:plotArea>
    <c:plotVisOnly val="1"/>
    <c:dispBlanksAs val="gap"/>
    <c:showDLblsOverMax val="0"/>
  </c:chart>
  <c:spPr>
    <a:solidFill>
      <a:srgbClr val="FFFFFF"/>
    </a:solidFill>
    <a:ln w="25400">
      <a:solidFill>
        <a:srgbClr val="900000"/>
      </a:solidFill>
      <a:prstDash val="solid"/>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Useful Load vs. Price</a:t>
            </a:r>
          </a:p>
        </c:rich>
      </c:tx>
      <c:layout>
        <c:manualLayout>
          <c:xMode val="edge"/>
          <c:yMode val="edge"/>
          <c:x val="0.27074235807860264"/>
          <c:y val="3.678929765886288E-2"/>
        </c:manualLayout>
      </c:layout>
      <c:overlay val="0"/>
      <c:spPr>
        <a:noFill/>
        <a:ln w="25400">
          <a:noFill/>
        </a:ln>
      </c:spPr>
    </c:title>
    <c:autoTitleDeleted val="0"/>
    <c:plotArea>
      <c:layout>
        <c:manualLayout>
          <c:layoutTarget val="inner"/>
          <c:xMode val="edge"/>
          <c:yMode val="edge"/>
          <c:x val="0.17663421418636996"/>
          <c:y val="0.22401872836984921"/>
          <c:w val="0.76077885952712099"/>
          <c:h val="0.5450352566524167"/>
        </c:manualLayout>
      </c:layout>
      <c:scatterChart>
        <c:scatterStyle val="lineMarker"/>
        <c:varyColors val="0"/>
        <c:ser>
          <c:idx val="0"/>
          <c:order val="0"/>
          <c:tx>
            <c:v>Useful Load</c:v>
          </c:tx>
          <c:spPr>
            <a:ln>
              <a:noFill/>
            </a:ln>
          </c:spPr>
          <c:trendline>
            <c:spPr>
              <a:ln w="12700">
                <a:solidFill>
                  <a:srgbClr val="000000"/>
                </a:solidFill>
                <a:prstDash val="solid"/>
              </a:ln>
            </c:spPr>
            <c:trendlineType val="linear"/>
            <c:dispRSqr val="0"/>
            <c:dispEq val="0"/>
          </c:trendline>
          <c:trendline>
            <c:spPr>
              <a:ln w="3175">
                <a:solidFill>
                  <a:srgbClr val="000000"/>
                </a:solidFill>
                <a:prstDash val="solid"/>
              </a:ln>
            </c:spPr>
            <c:trendlineType val="linear"/>
            <c:dispRSqr val="0"/>
            <c:dispEq val="0"/>
          </c:trendline>
          <c:trendline>
            <c:spPr>
              <a:ln w="3175">
                <a:solidFill>
                  <a:srgbClr val="000000"/>
                </a:solidFill>
                <a:prstDash val="solid"/>
              </a:ln>
            </c:spPr>
            <c:trendlineType val="linear"/>
            <c:dispRSqr val="0"/>
            <c:dispEq val="0"/>
          </c:trendline>
          <c:xVal>
            <c:numRef>
              <c:f>'New Designs'!$I$8:$I$21</c:f>
              <c:numCache>
                <c:formatCode>General</c:formatCode>
                <c:ptCount val="14"/>
                <c:pt idx="0">
                  <c:v>490</c:v>
                </c:pt>
                <c:pt idx="1">
                  <c:v>582</c:v>
                </c:pt>
                <c:pt idx="2">
                  <c:v>887</c:v>
                </c:pt>
                <c:pt idx="3">
                  <c:v>1000</c:v>
                </c:pt>
                <c:pt idx="4">
                  <c:v>1175</c:v>
                </c:pt>
                <c:pt idx="5">
                  <c:v>1100</c:v>
                </c:pt>
                <c:pt idx="6">
                  <c:v>1080</c:v>
                </c:pt>
                <c:pt idx="7">
                  <c:v>1107</c:v>
                </c:pt>
                <c:pt idx="8">
                  <c:v>1107</c:v>
                </c:pt>
                <c:pt idx="9">
                  <c:v>1100</c:v>
                </c:pt>
                <c:pt idx="10">
                  <c:v>1122</c:v>
                </c:pt>
                <c:pt idx="11">
                  <c:v>1107</c:v>
                </c:pt>
                <c:pt idx="12">
                  <c:v>1004</c:v>
                </c:pt>
                <c:pt idx="13">
                  <c:v>1421</c:v>
                </c:pt>
              </c:numCache>
            </c:numRef>
          </c:xVal>
          <c:yVal>
            <c:numRef>
              <c:f>'New Designs'!$K$8:$K$21</c:f>
              <c:numCache>
                <c:formatCode>_("$"* #,##0_);_("$"* \(#,##0\);_("$"* "-"??_);_(@_)</c:formatCode>
                <c:ptCount val="14"/>
                <c:pt idx="0">
                  <c:v>129500</c:v>
                </c:pt>
                <c:pt idx="1">
                  <c:v>169389</c:v>
                </c:pt>
                <c:pt idx="2">
                  <c:v>259950</c:v>
                </c:pt>
                <c:pt idx="3">
                  <c:v>276690</c:v>
                </c:pt>
                <c:pt idx="4">
                  <c:v>371200</c:v>
                </c:pt>
                <c:pt idx="5">
                  <c:v>383900</c:v>
                </c:pt>
                <c:pt idx="6">
                  <c:v>439985</c:v>
                </c:pt>
                <c:pt idx="7">
                  <c:v>449000</c:v>
                </c:pt>
                <c:pt idx="8">
                  <c:v>469000</c:v>
                </c:pt>
                <c:pt idx="9">
                  <c:v>485900</c:v>
                </c:pt>
                <c:pt idx="10">
                  <c:v>532675</c:v>
                </c:pt>
                <c:pt idx="11">
                  <c:v>579900</c:v>
                </c:pt>
                <c:pt idx="12">
                  <c:v>599500</c:v>
                </c:pt>
                <c:pt idx="13">
                  <c:v>757000</c:v>
                </c:pt>
              </c:numCache>
            </c:numRef>
          </c:yVal>
          <c:smooth val="0"/>
        </c:ser>
        <c:dLbls>
          <c:showLegendKey val="0"/>
          <c:showVal val="0"/>
          <c:showCatName val="0"/>
          <c:showSerName val="0"/>
          <c:showPercent val="0"/>
          <c:showBubbleSize val="0"/>
        </c:dLbls>
        <c:axId val="131522560"/>
        <c:axId val="131524480"/>
      </c:scatterChart>
      <c:valAx>
        <c:axId val="131522560"/>
        <c:scaling>
          <c:orientation val="minMax"/>
        </c:scaling>
        <c:delete val="0"/>
        <c:axPos val="b"/>
        <c:title>
          <c:tx>
            <c:rich>
              <a:bodyPr/>
              <a:lstStyle/>
              <a:p>
                <a:pPr>
                  <a:defRPr/>
                </a:pPr>
                <a:r>
                  <a:rPr lang="en-US"/>
                  <a:t>Useful</a:t>
                </a:r>
                <a:r>
                  <a:rPr lang="en-US" baseline="0"/>
                  <a:t> Load (Pounds)</a:t>
                </a:r>
                <a:endParaRPr lang="en-US"/>
              </a:p>
            </c:rich>
          </c:tx>
          <c:layout/>
          <c:overlay val="0"/>
          <c:spPr>
            <a:noFill/>
            <a:ln w="25400">
              <a:noFill/>
            </a:ln>
          </c:spPr>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31524480"/>
        <c:crosses val="autoZero"/>
        <c:crossBetween val="midCat"/>
      </c:valAx>
      <c:valAx>
        <c:axId val="131524480"/>
        <c:scaling>
          <c:orientation val="minMax"/>
        </c:scaling>
        <c:delete val="0"/>
        <c:axPos val="l"/>
        <c:majorGridlines/>
        <c:numFmt formatCode="_(&quot;$&quot;* #,##0_);_(&quot;$&quot;* \(#,##0\);_(&quot;$&quot;* &quot;-&quot;??_);_(@_)" sourceLinked="1"/>
        <c:majorTickMark val="out"/>
        <c:minorTickMark val="none"/>
        <c:tickLblPos val="nextTo"/>
        <c:crossAx val="131522560"/>
        <c:crosses val="autoZero"/>
        <c:crossBetween val="midCat"/>
      </c:valAx>
    </c:plotArea>
    <c:plotVisOnly val="1"/>
    <c:dispBlanksAs val="gap"/>
    <c:showDLblsOverMax val="0"/>
  </c:chart>
  <c:spPr>
    <a:ln w="31750">
      <a:solidFill>
        <a:schemeClr val="accent6">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Residual</a:t>
            </a:r>
            <a:r>
              <a:rPr lang="en-US" baseline="0"/>
              <a:t> Plot: </a:t>
            </a:r>
            <a:r>
              <a:rPr lang="en-US"/>
              <a:t>Cruise Speed</a:t>
            </a:r>
          </a:p>
        </c:rich>
      </c:tx>
      <c:layout>
        <c:manualLayout>
          <c:xMode val="edge"/>
          <c:yMode val="edge"/>
          <c:x val="0.2059452253044248"/>
          <c:y val="3.678929765886288E-2"/>
        </c:manualLayout>
      </c:layout>
      <c:overlay val="0"/>
      <c:spPr>
        <a:noFill/>
        <a:ln w="25400">
          <a:noFill/>
        </a:ln>
      </c:spPr>
    </c:title>
    <c:autoTitleDeleted val="0"/>
    <c:plotArea>
      <c:layout>
        <c:manualLayout>
          <c:layoutTarget val="inner"/>
          <c:xMode val="edge"/>
          <c:yMode val="edge"/>
          <c:x val="0.16644124664430307"/>
          <c:y val="0.22401872836984921"/>
          <c:w val="0.78078536027449486"/>
          <c:h val="0.68360354224201414"/>
        </c:manualLayout>
      </c:layout>
      <c:scatterChart>
        <c:scatterStyle val="lineMarker"/>
        <c:varyColors val="0"/>
        <c:ser>
          <c:idx val="0"/>
          <c:order val="0"/>
          <c:tx>
            <c:v>Cruise Speed</c:v>
          </c:tx>
          <c:spPr>
            <a:ln>
              <a:noFill/>
            </a:ln>
          </c:spPr>
          <c:marker>
            <c:symbol val="diamond"/>
            <c:size val="7"/>
            <c:spPr>
              <a:solidFill>
                <a:srgbClr val="FF0000"/>
              </a:solidFill>
            </c:spPr>
          </c:marker>
          <c:trendline>
            <c:spPr>
              <a:ln w="12700">
                <a:solidFill>
                  <a:srgbClr val="000000"/>
                </a:solidFill>
                <a:prstDash val="solid"/>
              </a:ln>
            </c:spPr>
            <c:trendlineType val="linear"/>
            <c:dispRSqr val="0"/>
            <c:dispEq val="0"/>
          </c:trendline>
          <c:xVal>
            <c:numRef>
              <c:f>Residuals!$D$8:$D$35</c:f>
              <c:numCache>
                <c:formatCode>General</c:formatCode>
                <c:ptCount val="28"/>
                <c:pt idx="0">
                  <c:v>112</c:v>
                </c:pt>
                <c:pt idx="1">
                  <c:v>138</c:v>
                </c:pt>
                <c:pt idx="2">
                  <c:v>115</c:v>
                </c:pt>
                <c:pt idx="3">
                  <c:v>122</c:v>
                </c:pt>
                <c:pt idx="4">
                  <c:v>128</c:v>
                </c:pt>
                <c:pt idx="5">
                  <c:v>124</c:v>
                </c:pt>
                <c:pt idx="6">
                  <c:v>145</c:v>
                </c:pt>
                <c:pt idx="7">
                  <c:v>155</c:v>
                </c:pt>
                <c:pt idx="8">
                  <c:v>137</c:v>
                </c:pt>
                <c:pt idx="9">
                  <c:v>145</c:v>
                </c:pt>
                <c:pt idx="10">
                  <c:v>185</c:v>
                </c:pt>
                <c:pt idx="11">
                  <c:v>159</c:v>
                </c:pt>
                <c:pt idx="12">
                  <c:v>191</c:v>
                </c:pt>
                <c:pt idx="13">
                  <c:v>219</c:v>
                </c:pt>
                <c:pt idx="14">
                  <c:v>190</c:v>
                </c:pt>
                <c:pt idx="15">
                  <c:v>150</c:v>
                </c:pt>
                <c:pt idx="16">
                  <c:v>197</c:v>
                </c:pt>
                <c:pt idx="17">
                  <c:v>142</c:v>
                </c:pt>
                <c:pt idx="18">
                  <c:v>235</c:v>
                </c:pt>
                <c:pt idx="19">
                  <c:v>168</c:v>
                </c:pt>
                <c:pt idx="20">
                  <c:v>164</c:v>
                </c:pt>
                <c:pt idx="21">
                  <c:v>172</c:v>
                </c:pt>
                <c:pt idx="22">
                  <c:v>187</c:v>
                </c:pt>
                <c:pt idx="23">
                  <c:v>176</c:v>
                </c:pt>
                <c:pt idx="24">
                  <c:v>237</c:v>
                </c:pt>
                <c:pt idx="25">
                  <c:v>242</c:v>
                </c:pt>
                <c:pt idx="26">
                  <c:v>218</c:v>
                </c:pt>
                <c:pt idx="27">
                  <c:v>215</c:v>
                </c:pt>
              </c:numCache>
            </c:numRef>
          </c:xVal>
          <c:yVal>
            <c:numRef>
              <c:f>Residuals!$J$8:$J$35</c:f>
              <c:numCache>
                <c:formatCode>_("$"* #,##0_);_("$"* \(#,##0\);_("$"* "-"??_);_(@_)</c:formatCode>
                <c:ptCount val="28"/>
                <c:pt idx="0">
                  <c:v>13494.476654721861</c:v>
                </c:pt>
                <c:pt idx="1">
                  <c:v>33721.963155852049</c:v>
                </c:pt>
                <c:pt idx="2">
                  <c:v>-29993.322196256951</c:v>
                </c:pt>
                <c:pt idx="3">
                  <c:v>27802.121858251019</c:v>
                </c:pt>
                <c:pt idx="4">
                  <c:v>-22525.883976258774</c:v>
                </c:pt>
                <c:pt idx="5">
                  <c:v>21806.433668728103</c:v>
                </c:pt>
                <c:pt idx="6">
                  <c:v>-11444.592715049454</c:v>
                </c:pt>
                <c:pt idx="7">
                  <c:v>-4322.7067873315536</c:v>
                </c:pt>
                <c:pt idx="8">
                  <c:v>-70037.020753956633</c:v>
                </c:pt>
                <c:pt idx="9">
                  <c:v>-20709.584918571287</c:v>
                </c:pt>
                <c:pt idx="10">
                  <c:v>-51653.110578458989</c:v>
                </c:pt>
                <c:pt idx="11">
                  <c:v>18237.326734248723</c:v>
                </c:pt>
                <c:pt idx="12">
                  <c:v>27768.11624315643</c:v>
                </c:pt>
                <c:pt idx="13">
                  <c:v>-48136.806919582421</c:v>
                </c:pt>
                <c:pt idx="14">
                  <c:v>-4549.8940979576437</c:v>
                </c:pt>
                <c:pt idx="15">
                  <c:v>6956.2912775208242</c:v>
                </c:pt>
                <c:pt idx="16">
                  <c:v>-735.58055508922553</c:v>
                </c:pt>
                <c:pt idx="17">
                  <c:v>3335.0541648858343</c:v>
                </c:pt>
                <c:pt idx="18">
                  <c:v>9162.1789106026408</c:v>
                </c:pt>
                <c:pt idx="19">
                  <c:v>-46693.124818188837</c:v>
                </c:pt>
                <c:pt idx="20">
                  <c:v>26502.045423541451</c:v>
                </c:pt>
                <c:pt idx="21">
                  <c:v>32285.696672929276</c:v>
                </c:pt>
                <c:pt idx="22">
                  <c:v>4027.1637837956659</c:v>
                </c:pt>
                <c:pt idx="23">
                  <c:v>54563.585021211184</c:v>
                </c:pt>
                <c:pt idx="24">
                  <c:v>-49396.899542704225</c:v>
                </c:pt>
                <c:pt idx="25">
                  <c:v>7212.3704033978283</c:v>
                </c:pt>
                <c:pt idx="26">
                  <c:v>6164.8569168504328</c:v>
                </c:pt>
                <c:pt idx="27">
                  <c:v>67158.846969711361</c:v>
                </c:pt>
              </c:numCache>
            </c:numRef>
          </c:yVal>
          <c:smooth val="0"/>
        </c:ser>
        <c:dLbls>
          <c:showLegendKey val="0"/>
          <c:showVal val="0"/>
          <c:showCatName val="0"/>
          <c:showSerName val="0"/>
          <c:showPercent val="0"/>
          <c:showBubbleSize val="0"/>
        </c:dLbls>
        <c:axId val="139639424"/>
        <c:axId val="139645312"/>
      </c:scatterChart>
      <c:valAx>
        <c:axId val="13963942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39645312"/>
        <c:crosses val="autoZero"/>
        <c:crossBetween val="midCat"/>
      </c:valAx>
      <c:valAx>
        <c:axId val="139645312"/>
        <c:scaling>
          <c:orientation val="minMax"/>
        </c:scaling>
        <c:delete val="0"/>
        <c:axPos val="l"/>
        <c:majorGridlines/>
        <c:numFmt formatCode="_(&quot;$&quot;* #,##0_);_(&quot;$&quot;* \(#,##0\);_(&quot;$&quot;* &quot;-&quot;??_);_(@_)" sourceLinked="1"/>
        <c:majorTickMark val="out"/>
        <c:minorTickMark val="none"/>
        <c:tickLblPos val="nextTo"/>
        <c:crossAx val="139639424"/>
        <c:crosses val="autoZero"/>
        <c:crossBetween val="midCat"/>
      </c:valAx>
    </c:plotArea>
    <c:plotVisOnly val="1"/>
    <c:dispBlanksAs val="gap"/>
    <c:showDLblsOverMax val="0"/>
  </c:chart>
  <c:spPr>
    <a:ln w="19050">
      <a:solidFill>
        <a:srgbClr val="000000"/>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5.wmf"/></Relationships>
</file>

<file path=xl/drawings/_rels/drawing2.xml.rels><?xml version="1.0" encoding="UTF-8" standalone="yes"?>
<Relationships xmlns="http://schemas.openxmlformats.org/package/2006/relationships"><Relationship Id="rId1" Type="http://schemas.openxmlformats.org/officeDocument/2006/relationships/image" Target="../media/image5.wmf"/></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5.wmf"/><Relationship Id="rId5" Type="http://schemas.openxmlformats.org/officeDocument/2006/relationships/image" Target="../media/image6.jpeg"/><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image" Target="../media/image5.wmf"/><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image" Target="../media/image5.wmf"/><Relationship Id="rId5" Type="http://schemas.openxmlformats.org/officeDocument/2006/relationships/image" Target="../media/image8.jpeg"/><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1" Type="http://schemas.openxmlformats.org/officeDocument/2006/relationships/image" Target="../media/image5.wmf"/></Relationships>
</file>

<file path=xl/drawings/_rels/drawing7.xml.rels><?xml version="1.0" encoding="UTF-8" standalone="yes"?>
<Relationships xmlns="http://schemas.openxmlformats.org/package/2006/relationships"><Relationship Id="rId2" Type="http://schemas.openxmlformats.org/officeDocument/2006/relationships/image" Target="../media/image5.wmf"/><Relationship Id="rId1" Type="http://schemas.openxmlformats.org/officeDocument/2006/relationships/image" Target="../media/image9.jpeg"/></Relationships>
</file>

<file path=xl/drawings/_rels/drawing8.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5.wmf"/></Relationships>
</file>

<file path=xl/drawings/_rels/drawing9.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image" Target="../media/image11.png"/><Relationship Id="rId5" Type="http://schemas.openxmlformats.org/officeDocument/2006/relationships/image" Target="../media/image5.wmf"/><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editAs="oneCell">
    <xdr:from>
      <xdr:col>12</xdr:col>
      <xdr:colOff>304800</xdr:colOff>
      <xdr:row>7</xdr:row>
      <xdr:rowOff>85725</xdr:rowOff>
    </xdr:from>
    <xdr:to>
      <xdr:col>18</xdr:col>
      <xdr:colOff>333375</xdr:colOff>
      <xdr:row>22</xdr:row>
      <xdr:rowOff>85725</xdr:rowOff>
    </xdr:to>
    <xdr:pic>
      <xdr:nvPicPr>
        <xdr:cNvPr id="62206" name="Picture 2" descr="Diamond Twin.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1419225"/>
          <a:ext cx="3514725" cy="285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180975</xdr:colOff>
      <xdr:row>7</xdr:row>
      <xdr:rowOff>38100</xdr:rowOff>
    </xdr:from>
    <xdr:to>
      <xdr:col>12</xdr:col>
      <xdr:colOff>57150</xdr:colOff>
      <xdr:row>37</xdr:row>
      <xdr:rowOff>120650</xdr:rowOff>
    </xdr:to>
    <xdr:sp macro="" textlink="">
      <xdr:nvSpPr>
        <xdr:cNvPr id="5" name="Rounded Rectangle 4"/>
        <xdr:cNvSpPr/>
      </xdr:nvSpPr>
      <xdr:spPr>
        <a:xfrm>
          <a:off x="190500" y="1327150"/>
          <a:ext cx="7181850" cy="5607050"/>
        </a:xfrm>
        <a:prstGeom prst="roundRect">
          <a:avLst/>
        </a:prstGeom>
        <a:solidFill>
          <a:sysClr val="window" lastClr="FFFFFF"/>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1600"/>
            </a:lnSpc>
          </a:pPr>
          <a:r>
            <a:rPr lang="en-US" sz="1400" b="1">
              <a:solidFill>
                <a:sysClr val="windowText" lastClr="000000"/>
              </a:solidFill>
            </a:rPr>
            <a:t>Introduction</a:t>
          </a:r>
        </a:p>
        <a:p>
          <a:pPr algn="l">
            <a:lnSpc>
              <a:spcPts val="1400"/>
            </a:lnSpc>
          </a:pPr>
          <a:endParaRPr lang="en-US" sz="1200" b="1" baseline="0">
            <a:solidFill>
              <a:sysClr val="windowText" lastClr="000000"/>
            </a:solidFill>
          </a:endParaRPr>
        </a:p>
        <a:p>
          <a:pPr algn="l">
            <a:lnSpc>
              <a:spcPts val="1400"/>
            </a:lnSpc>
          </a:pPr>
          <a:r>
            <a:rPr lang="en-US" sz="1200" b="1" baseline="0">
              <a:solidFill>
                <a:sysClr val="windowText" lastClr="000000"/>
              </a:solidFill>
            </a:rPr>
            <a:t>General Aviation manufacturers started in the late 1920's and some of the designs have been produced for quite some time.  For instance, the Cessna 172 Skyhawk's design was first brought into production in 1956, and is still being sold today.  The reason why companies keep around their designs so long is because the design has been proven safe and they do not need to get the design recertified.  The problem with old designs is that they might not be quite as aerodynamically efficient as some of the newer models that are designed with the latest technology.  The older designs are still able to maintain demand and compete for consumers with the newer designs. </a:t>
          </a:r>
        </a:p>
        <a:p>
          <a:pPr algn="ctr">
            <a:lnSpc>
              <a:spcPts val="1400"/>
            </a:lnSpc>
          </a:pPr>
          <a:endParaRPr lang="en-US" sz="1200" b="1" baseline="0">
            <a:solidFill>
              <a:sysClr val="windowText" lastClr="000000"/>
            </a:solidFill>
            <a:latin typeface="+mn-lt"/>
            <a:ea typeface="+mn-ea"/>
            <a:cs typeface="+mn-cs"/>
          </a:endParaRPr>
        </a:p>
        <a:p>
          <a:pPr>
            <a:lnSpc>
              <a:spcPts val="1400"/>
            </a:lnSpc>
          </a:pPr>
          <a:r>
            <a:rPr lang="en-US" sz="1200" b="1" baseline="0">
              <a:solidFill>
                <a:sysClr val="windowText" lastClr="000000"/>
              </a:solidFill>
              <a:latin typeface="+mn-lt"/>
              <a:ea typeface="+mn-ea"/>
              <a:cs typeface="+mn-cs"/>
            </a:rPr>
            <a:t>When people are looking to buy a general aviation plane, they immediately look at each plane's performance specifications.  They want a plane that can carry all that they need, takeoff and land at small airports,  fly to their usual destinations on one tank of gas, and get there quickly.  Depending on how much they value each one of these variables determines which plane they buy.</a:t>
          </a:r>
        </a:p>
        <a:p>
          <a:pPr fontAlgn="base">
            <a:lnSpc>
              <a:spcPts val="1400"/>
            </a:lnSpc>
          </a:pPr>
          <a:endParaRPr lang="en-US" sz="1200" b="1" baseline="0">
            <a:solidFill>
              <a:sysClr val="windowText" lastClr="000000"/>
            </a:solidFill>
            <a:latin typeface="+mn-lt"/>
            <a:ea typeface="+mn-ea"/>
            <a:cs typeface="+mn-cs"/>
          </a:endParaRPr>
        </a:p>
        <a:p>
          <a:pPr>
            <a:lnSpc>
              <a:spcPts val="1400"/>
            </a:lnSpc>
          </a:pPr>
          <a:r>
            <a:rPr lang="en-US" sz="1200" b="1" baseline="0">
              <a:solidFill>
                <a:sysClr val="windowText" lastClr="000000"/>
              </a:solidFill>
              <a:latin typeface="+mn-lt"/>
              <a:ea typeface="+mn-ea"/>
              <a:cs typeface="+mn-cs"/>
            </a:rPr>
            <a:t>Obviously, all the statistics increase with bigger engines and better designs, but with equivalent engines there is a tradeoff between max cruise speed and useful load.  Also modifications can be made to aircraft to reduce takeoff distance, but also inherently reduce max cruise speed.   So aerodynamic decisions must be made to maximize effectiveness of the aircraft</a:t>
          </a:r>
        </a:p>
        <a:p>
          <a:pPr>
            <a:lnSpc>
              <a:spcPts val="1400"/>
            </a:lnSpc>
          </a:pPr>
          <a:endParaRPr lang="en-US" sz="1200" b="1" baseline="0">
            <a:solidFill>
              <a:sysClr val="windowText" lastClr="000000"/>
            </a:solidFill>
            <a:latin typeface="+mn-lt"/>
            <a:ea typeface="+mn-ea"/>
            <a:cs typeface="+mn-cs"/>
          </a:endParaRPr>
        </a:p>
        <a:p>
          <a:pPr marL="0" marR="0" indent="0" defTabSz="914400" eaLnBrk="1" fontAlgn="auto" latinLnBrk="0" hangingPunct="1">
            <a:lnSpc>
              <a:spcPts val="13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mn-lt"/>
              <a:ea typeface="+mn-ea"/>
              <a:cs typeface="+mn-cs"/>
            </a:rPr>
            <a:t>I plan to construct equations that can predict the price of a plane given the four variables, cruise speed, takeoff distance (ground roll), range, and useful load.  I will also take into account whether or not the plane has retractable landing gear or not.  I will create an equation for planes with older designs and an equation for planes with newer designs.  I will then perform a Chow test to see if the two sets of data can be pooled into one set.  I hypothesize that the two sets of data can be pooled into one, because the older models are still in direct competition with the newer models, and they must be competitively priced.  I predict the variables in both the older models and newer models affect price in similar manners.</a:t>
          </a:r>
          <a:endParaRPr lang="en-US" sz="1200" b="1" baseline="0">
            <a:solidFill>
              <a:sysClr val="windowText" lastClr="000000"/>
            </a:solidFill>
            <a:latin typeface="+mn-lt"/>
            <a:ea typeface="+mn-ea"/>
            <a:cs typeface="+mn-cs"/>
          </a:endParaRPr>
        </a:p>
      </xdr:txBody>
    </xdr:sp>
    <xdr:clientData/>
  </xdr:twoCellAnchor>
  <xdr:twoCellAnchor>
    <xdr:from>
      <xdr:col>12</xdr:col>
      <xdr:colOff>381000</xdr:colOff>
      <xdr:row>25</xdr:row>
      <xdr:rowOff>0</xdr:rowOff>
    </xdr:from>
    <xdr:to>
      <xdr:col>19</xdr:col>
      <xdr:colOff>180975</xdr:colOff>
      <xdr:row>37</xdr:row>
      <xdr:rowOff>152400</xdr:rowOff>
    </xdr:to>
    <xdr:grpSp>
      <xdr:nvGrpSpPr>
        <xdr:cNvPr id="62208" name="Group 7"/>
        <xdr:cNvGrpSpPr>
          <a:grpSpLocks/>
        </xdr:cNvGrpSpPr>
      </xdr:nvGrpSpPr>
      <xdr:grpSpPr bwMode="auto">
        <a:xfrm>
          <a:off x="7353300" y="4762500"/>
          <a:ext cx="3867150" cy="2438400"/>
          <a:chOff x="7715250" y="4457700"/>
          <a:chExt cx="4057650" cy="2355850"/>
        </a:xfrm>
      </xdr:grpSpPr>
      <xdr:pic>
        <xdr:nvPicPr>
          <xdr:cNvPr id="62215" name="Picture 1" descr="Skyhawk.jp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15250" y="4457700"/>
            <a:ext cx="4057650" cy="213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TextBox 6"/>
          <xdr:cNvSpPr txBox="1"/>
        </xdr:nvSpPr>
        <xdr:spPr>
          <a:xfrm>
            <a:off x="7725244" y="6592689"/>
            <a:ext cx="1419178" cy="2208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Cessna Skyhawk</a:t>
            </a:r>
            <a:r>
              <a:rPr lang="en-US" sz="1100" baseline="0"/>
              <a:t> 2007</a:t>
            </a:r>
            <a:endParaRPr lang="en-US" sz="1100"/>
          </a:p>
        </xdr:txBody>
      </xdr:sp>
    </xdr:grpSp>
    <xdr:clientData/>
  </xdr:twoCellAnchor>
  <xdr:twoCellAnchor>
    <xdr:from>
      <xdr:col>12</xdr:col>
      <xdr:colOff>307975</xdr:colOff>
      <xdr:row>22</xdr:row>
      <xdr:rowOff>82550</xdr:rowOff>
    </xdr:from>
    <xdr:to>
      <xdr:col>15</xdr:col>
      <xdr:colOff>581010</xdr:colOff>
      <xdr:row>24</xdr:row>
      <xdr:rowOff>0</xdr:rowOff>
    </xdr:to>
    <xdr:sp macro="" textlink="">
      <xdr:nvSpPr>
        <xdr:cNvPr id="9" name="TextBox 8"/>
        <xdr:cNvSpPr txBox="1"/>
      </xdr:nvSpPr>
      <xdr:spPr>
        <a:xfrm>
          <a:off x="7632700" y="4133850"/>
          <a:ext cx="2120900"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Diamond</a:t>
          </a:r>
          <a:r>
            <a:rPr lang="en-US" sz="1100" baseline="0"/>
            <a:t> DA42 Twin Star</a:t>
          </a:r>
          <a:endParaRPr lang="en-US" sz="1100"/>
        </a:p>
      </xdr:txBody>
    </xdr:sp>
    <xdr:clientData/>
  </xdr:twoCellAnchor>
  <xdr:twoCellAnchor editAs="oneCell">
    <xdr:from>
      <xdr:col>12</xdr:col>
      <xdr:colOff>304800</xdr:colOff>
      <xdr:row>38</xdr:row>
      <xdr:rowOff>0</xdr:rowOff>
    </xdr:from>
    <xdr:to>
      <xdr:col>19</xdr:col>
      <xdr:colOff>276225</xdr:colOff>
      <xdr:row>52</xdr:row>
      <xdr:rowOff>104775</xdr:rowOff>
    </xdr:to>
    <xdr:pic>
      <xdr:nvPicPr>
        <xdr:cNvPr id="62210" name="Picture 11" descr="OldSkyhawk.jpg"/>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77100" y="7239000"/>
          <a:ext cx="4038600" cy="277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307975</xdr:colOff>
      <xdr:row>52</xdr:row>
      <xdr:rowOff>100584</xdr:rowOff>
    </xdr:from>
    <xdr:to>
      <xdr:col>15</xdr:col>
      <xdr:colOff>581010</xdr:colOff>
      <xdr:row>54</xdr:row>
      <xdr:rowOff>24384</xdr:rowOff>
    </xdr:to>
    <xdr:sp macro="" textlink="">
      <xdr:nvSpPr>
        <xdr:cNvPr id="13" name="TextBox 12"/>
        <xdr:cNvSpPr txBox="1"/>
      </xdr:nvSpPr>
      <xdr:spPr>
        <a:xfrm>
          <a:off x="7632700" y="9676384"/>
          <a:ext cx="2120900"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Cessna</a:t>
          </a:r>
          <a:r>
            <a:rPr lang="en-US" sz="1100" baseline="0"/>
            <a:t> Skyhawk 1965</a:t>
          </a:r>
          <a:endParaRPr lang="en-US" sz="1100"/>
        </a:p>
      </xdr:txBody>
    </xdr:sp>
    <xdr:clientData/>
  </xdr:twoCellAnchor>
  <xdr:twoCellAnchor>
    <xdr:from>
      <xdr:col>0</xdr:col>
      <xdr:colOff>180975</xdr:colOff>
      <xdr:row>38</xdr:row>
      <xdr:rowOff>0</xdr:rowOff>
    </xdr:from>
    <xdr:to>
      <xdr:col>12</xdr:col>
      <xdr:colOff>250825</xdr:colOff>
      <xdr:row>56</xdr:row>
      <xdr:rowOff>60334</xdr:rowOff>
    </xdr:to>
    <xdr:sp macro="" textlink="">
      <xdr:nvSpPr>
        <xdr:cNvPr id="14" name="Rounded Rectangle 13"/>
        <xdr:cNvSpPr/>
      </xdr:nvSpPr>
      <xdr:spPr>
        <a:xfrm>
          <a:off x="190500" y="6997700"/>
          <a:ext cx="7385050" cy="3365500"/>
        </a:xfrm>
        <a:prstGeom prst="roundRect">
          <a:avLst/>
        </a:prstGeom>
        <a:solidFill>
          <a:sysClr val="window" lastClr="FFFFFF"/>
        </a:solidFill>
        <a:ln w="38100">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400" b="1" baseline="0">
              <a:solidFill>
                <a:sysClr val="windowText" lastClr="000000"/>
              </a:solidFill>
              <a:latin typeface="+mn-lt"/>
              <a:ea typeface="+mn-ea"/>
              <a:cs typeface="+mn-cs"/>
            </a:rPr>
            <a:t>Notes on performance statistics</a:t>
          </a:r>
        </a:p>
        <a:p>
          <a:pPr algn="ctr">
            <a:lnSpc>
              <a:spcPts val="1400"/>
            </a:lnSpc>
          </a:pPr>
          <a:endParaRPr lang="en-US" sz="1200" b="1" baseline="0">
            <a:solidFill>
              <a:sysClr val="windowText" lastClr="000000"/>
            </a:solidFill>
            <a:latin typeface="+mn-lt"/>
            <a:ea typeface="+mn-ea"/>
            <a:cs typeface="+mn-cs"/>
          </a:endParaRPr>
        </a:p>
        <a:p>
          <a:pPr algn="ctr"/>
          <a:r>
            <a:rPr lang="en-US" sz="1200" b="1" baseline="0">
              <a:solidFill>
                <a:sysClr val="windowText" lastClr="000000"/>
              </a:solidFill>
              <a:latin typeface="+mn-lt"/>
              <a:ea typeface="+mn-ea"/>
              <a:cs typeface="+mn-cs"/>
            </a:rPr>
            <a:t>Cruise Speed refers to how fast the plane will typically be flown, measured in knots.</a:t>
          </a:r>
        </a:p>
        <a:p>
          <a:pPr algn="ctr">
            <a:lnSpc>
              <a:spcPts val="1400"/>
            </a:lnSpc>
          </a:pPr>
          <a:endParaRPr lang="en-US" sz="1200" b="1" baseline="0">
            <a:solidFill>
              <a:sysClr val="windowText" lastClr="000000"/>
            </a:solidFill>
            <a:latin typeface="+mn-lt"/>
            <a:ea typeface="+mn-ea"/>
            <a:cs typeface="+mn-cs"/>
          </a:endParaRPr>
        </a:p>
        <a:p>
          <a:pPr algn="ctr"/>
          <a:r>
            <a:rPr lang="en-US" sz="1200" b="1" baseline="0">
              <a:solidFill>
                <a:sysClr val="windowText" lastClr="000000"/>
              </a:solidFill>
              <a:latin typeface="+mn-lt"/>
              <a:ea typeface="+mn-ea"/>
              <a:cs typeface="+mn-cs"/>
            </a:rPr>
            <a:t>Useful load refers to how much weight can be added to an empty plane and can still fly measured in pounds.</a:t>
          </a:r>
        </a:p>
        <a:p>
          <a:pPr algn="ctr"/>
          <a:endParaRPr lang="en-US" sz="1200" b="1" baseline="0">
            <a:solidFill>
              <a:sysClr val="windowText" lastClr="000000"/>
            </a:solidFill>
            <a:latin typeface="+mn-lt"/>
            <a:ea typeface="+mn-ea"/>
            <a:cs typeface="+mn-cs"/>
          </a:endParaRPr>
        </a:p>
        <a:p>
          <a:pPr algn="ctr"/>
          <a:r>
            <a:rPr lang="en-US" sz="1200" b="1" baseline="0">
              <a:solidFill>
                <a:sysClr val="windowText" lastClr="000000"/>
              </a:solidFill>
              <a:latin typeface="+mn-lt"/>
              <a:ea typeface="+mn-ea"/>
              <a:cs typeface="+mn-cs"/>
            </a:rPr>
            <a:t>Range refers to how long the plane can fly on a full tank of gas, excluding a 45 min reserve for safety.  Range is measured in nautical miles.</a:t>
          </a:r>
        </a:p>
        <a:p>
          <a:pPr algn="ctr">
            <a:lnSpc>
              <a:spcPts val="1400"/>
            </a:lnSpc>
          </a:pPr>
          <a:endParaRPr lang="en-US" sz="1200" b="1" baseline="0">
            <a:solidFill>
              <a:sysClr val="windowText" lastClr="000000"/>
            </a:solidFill>
            <a:latin typeface="+mn-lt"/>
            <a:ea typeface="+mn-ea"/>
            <a:cs typeface="+mn-cs"/>
          </a:endParaRPr>
        </a:p>
        <a:p>
          <a:pPr algn="ctr"/>
          <a:r>
            <a:rPr lang="en-US" sz="1200" b="1" baseline="0">
              <a:solidFill>
                <a:sysClr val="windowText" lastClr="000000"/>
              </a:solidFill>
              <a:latin typeface="+mn-lt"/>
              <a:ea typeface="+mn-ea"/>
              <a:cs typeface="+mn-cs"/>
            </a:rPr>
            <a:t>Takeoff distance ground roll (T/O ground roll) refers to how quickly the plane can leave the ground starting at rest.  T/O ground roll is measured in feet.  All planes takeoff data is collected while the plane is at max weight.</a:t>
          </a:r>
        </a:p>
        <a:p>
          <a:pPr algn="ctr">
            <a:lnSpc>
              <a:spcPts val="1400"/>
            </a:lnSpc>
          </a:pPr>
          <a:endParaRPr lang="en-US" sz="1200" b="1" baseline="0">
            <a:solidFill>
              <a:sysClr val="windowText" lastClr="000000"/>
            </a:solidFill>
            <a:latin typeface="+mn-lt"/>
            <a:ea typeface="+mn-ea"/>
            <a:cs typeface="+mn-cs"/>
          </a:endParaRPr>
        </a:p>
        <a:p>
          <a:pPr algn="ctr"/>
          <a:r>
            <a:rPr lang="en-US" sz="1200" b="1" baseline="0">
              <a:solidFill>
                <a:sysClr val="windowText" lastClr="000000"/>
              </a:solidFill>
              <a:latin typeface="+mn-lt"/>
              <a:ea typeface="+mn-ea"/>
              <a:cs typeface="+mn-cs"/>
            </a:rPr>
            <a:t>Retractable landing gear makes the plane more aerodynamic, used in many higher end general aviation aircraft.  The Piper Saratoga below has retractable landing gear while the Skyhawk to the right does not.</a:t>
          </a:r>
        </a:p>
      </xdr:txBody>
    </xdr:sp>
    <xdr:clientData/>
  </xdr:twoCellAnchor>
  <xdr:twoCellAnchor editAs="oneCell">
    <xdr:from>
      <xdr:col>1</xdr:col>
      <xdr:colOff>419100</xdr:colOff>
      <xdr:row>57</xdr:row>
      <xdr:rowOff>9525</xdr:rowOff>
    </xdr:from>
    <xdr:to>
      <xdr:col>11</xdr:col>
      <xdr:colOff>419100</xdr:colOff>
      <xdr:row>81</xdr:row>
      <xdr:rowOff>161925</xdr:rowOff>
    </xdr:to>
    <xdr:pic>
      <xdr:nvPicPr>
        <xdr:cNvPr id="62213" name="Picture 14" descr="Saratoga.jpg"/>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00125" y="10868025"/>
          <a:ext cx="5810250" cy="472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24</xdr:col>
      <xdr:colOff>25400</xdr:colOff>
      <xdr:row>6</xdr:row>
      <xdr:rowOff>82550</xdr:rowOff>
    </xdr:to>
    <xdr:sp macro="" textlink="">
      <xdr:nvSpPr>
        <xdr:cNvPr id="15" name="Text Box 9"/>
        <xdr:cNvSpPr txBox="1">
          <a:spLocks noChangeArrowheads="1"/>
        </xdr:cNvSpPr>
      </xdr:nvSpPr>
      <xdr:spPr bwMode="auto">
        <a:xfrm>
          <a:off x="0" y="0"/>
          <a:ext cx="14655800" cy="1187450"/>
        </a:xfrm>
        <a:prstGeom prst="rect">
          <a:avLst/>
        </a:prstGeom>
        <a:solidFill>
          <a:srgbClr val="FFFFFF"/>
        </a:solidFill>
        <a:ln w="9525">
          <a:noFill/>
          <a:miter lim="800000"/>
          <a:headEnd/>
          <a:tailEnd/>
        </a:ln>
      </xdr:spPr>
      <xdr:txBody>
        <a:bodyPr vertOverflow="clip" wrap="square" lIns="164592" tIns="109728" rIns="0" bIns="0" anchor="t" upright="1"/>
        <a:lstStyle/>
        <a:p>
          <a:pPr algn="l" rtl="0">
            <a:defRPr sz="1000"/>
          </a:pPr>
          <a:r>
            <a:rPr lang="en-US" sz="3600" b="0" i="0" strike="noStrike">
              <a:solidFill>
                <a:srgbClr val="000000"/>
              </a:solidFill>
              <a:latin typeface="Copperplate Gothic Bold"/>
            </a:rPr>
            <a:t>Can</a:t>
          </a:r>
          <a:r>
            <a:rPr lang="en-US" sz="3600" b="0" i="0" strike="noStrike" baseline="0">
              <a:solidFill>
                <a:srgbClr val="000000"/>
              </a:solidFill>
              <a:latin typeface="Copperplate Gothic Bold"/>
            </a:rPr>
            <a:t> the Price of Planes be Determined by their Performance?        </a:t>
          </a:r>
          <a:r>
            <a:rPr lang="en-US" sz="1200" b="0" i="0" strike="noStrike" baseline="0">
              <a:solidFill>
                <a:srgbClr val="000000"/>
              </a:solidFill>
              <a:latin typeface="Copperplate Gothic Bold"/>
            </a:rPr>
            <a:t>By James kasten</a:t>
          </a:r>
          <a:endParaRPr lang="en-US" sz="3600" b="0" i="0" strike="noStrike">
            <a:solidFill>
              <a:srgbClr val="000000"/>
            </a:solidFill>
            <a:latin typeface="Copperplate Gothic Bold"/>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22</xdr:col>
      <xdr:colOff>311154</xdr:colOff>
      <xdr:row>5</xdr:row>
      <xdr:rowOff>44450</xdr:rowOff>
    </xdr:to>
    <xdr:sp macro="" textlink="">
      <xdr:nvSpPr>
        <xdr:cNvPr id="2" name="Text Box 9"/>
        <xdr:cNvSpPr txBox="1">
          <a:spLocks noChangeArrowheads="1"/>
        </xdr:cNvSpPr>
      </xdr:nvSpPr>
      <xdr:spPr bwMode="auto">
        <a:xfrm>
          <a:off x="0" y="0"/>
          <a:ext cx="14655800" cy="965200"/>
        </a:xfrm>
        <a:prstGeom prst="rect">
          <a:avLst/>
        </a:prstGeom>
        <a:solidFill>
          <a:srgbClr val="FFFFFF"/>
        </a:solidFill>
        <a:ln w="9525">
          <a:noFill/>
          <a:miter lim="800000"/>
          <a:headEnd/>
          <a:tailEnd/>
        </a:ln>
      </xdr:spPr>
      <xdr:txBody>
        <a:bodyPr vertOverflow="clip" wrap="square" lIns="164592" tIns="109728" rIns="0" bIns="0" anchor="t" upright="1"/>
        <a:lstStyle/>
        <a:p>
          <a:pPr algn="l" rtl="0">
            <a:defRPr sz="1000"/>
          </a:pPr>
          <a:r>
            <a:rPr lang="en-US" sz="4800" b="0" i="0" strike="noStrike">
              <a:solidFill>
                <a:srgbClr val="000000"/>
              </a:solidFill>
              <a:latin typeface="Copperplate Gothic Bold"/>
            </a:rPr>
            <a:t>Conclusion</a:t>
          </a:r>
        </a:p>
      </xdr:txBody>
    </xdr:sp>
    <xdr:clientData/>
  </xdr:twoCellAnchor>
  <xdr:twoCellAnchor editAs="oneCell">
    <xdr:from>
      <xdr:col>6</xdr:col>
      <xdr:colOff>504825</xdr:colOff>
      <xdr:row>1</xdr:row>
      <xdr:rowOff>57150</xdr:rowOff>
    </xdr:from>
    <xdr:to>
      <xdr:col>8</xdr:col>
      <xdr:colOff>552450</xdr:colOff>
      <xdr:row>4</xdr:row>
      <xdr:rowOff>9525</xdr:rowOff>
    </xdr:to>
    <xdr:pic>
      <xdr:nvPicPr>
        <xdr:cNvPr id="1377355" name="Picture 56" descr="C:\Documents and Settings\James Kasten\Local Settings\Temporary Internet Files\Content.IE5\2SD3QOUX\MCj03109260000[1].wm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50" y="247650"/>
          <a:ext cx="12096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523875</xdr:colOff>
      <xdr:row>8</xdr:row>
      <xdr:rowOff>95250</xdr:rowOff>
    </xdr:from>
    <xdr:to>
      <xdr:col>10</xdr:col>
      <xdr:colOff>38100</xdr:colOff>
      <xdr:row>46</xdr:row>
      <xdr:rowOff>161925</xdr:rowOff>
    </xdr:to>
    <xdr:sp macro="" textlink="">
      <xdr:nvSpPr>
        <xdr:cNvPr id="4" name="Rounded Rectangle 3"/>
        <xdr:cNvSpPr/>
      </xdr:nvSpPr>
      <xdr:spPr>
        <a:xfrm>
          <a:off x="552450" y="1568450"/>
          <a:ext cx="6496050" cy="7054850"/>
        </a:xfrm>
        <a:prstGeom prst="roundRect">
          <a:avLst/>
        </a:prstGeom>
        <a:ln w="57150">
          <a:solidFill>
            <a:schemeClr val="tx1"/>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400" b="1"/>
            <a:t>Conclusion</a:t>
          </a:r>
          <a:endParaRPr lang="en-US" sz="1200" b="0" baseline="0"/>
        </a:p>
        <a:p>
          <a:pPr algn="l">
            <a:lnSpc>
              <a:spcPts val="1400"/>
            </a:lnSpc>
          </a:pPr>
          <a:endParaRPr lang="en-US" sz="1200" b="0" baseline="0"/>
        </a:p>
        <a:p>
          <a:pPr algn="l">
            <a:lnSpc>
              <a:spcPts val="1400"/>
            </a:lnSpc>
          </a:pPr>
          <a:r>
            <a:rPr lang="en-US" sz="1200" b="0" baseline="0"/>
            <a:t>        The main indicator of price for these aircraft is cruise speed.  Cruise speed has a tremendous affect on price, nearly $2,300 per knot!  Useful load and range also have a significant influence on price, while takeoff distance was the least significant variable.  Useful load makes sense with larger and more powerful planes, because the consumer will want to be able to carry all of their items, and is willing to sacrifice a little speed since they have excess power.  Range tends to decrease because larger engines burn fuel more quickly although, I initially would have expected greater range statistic with price.  It appears that airplane manufacturers did decrease takeoff distance some when planes were more expensive and had more power, but once the distance was brought down to a certain level, most manufacturers put all the advancements into speed.</a:t>
          </a:r>
        </a:p>
        <a:p>
          <a:pPr algn="l">
            <a:lnSpc>
              <a:spcPts val="1400"/>
            </a:lnSpc>
          </a:pPr>
          <a:endParaRPr lang="en-US" sz="1200" b="0" baseline="0"/>
        </a:p>
        <a:p>
          <a:pPr algn="l"/>
          <a:r>
            <a:rPr lang="en-US" sz="1200" b="0" baseline="0"/>
            <a:t>       This statistical formula could be useful for both consumers and manufacturers.  Consumers can estimate how much money it might cost to buy an aircraft that meets their performance requirements, while manufacturers could use the data to launch planes with competitive prices.</a:t>
          </a:r>
        </a:p>
        <a:p>
          <a:pPr algn="l">
            <a:lnSpc>
              <a:spcPts val="1400"/>
            </a:lnSpc>
          </a:pPr>
          <a:endParaRPr lang="en-US" sz="1200" b="0" baseline="0"/>
        </a:p>
        <a:p>
          <a:pPr algn="l"/>
          <a:r>
            <a:rPr lang="en-US" sz="1200" b="0" baseline="0"/>
            <a:t>       There are not to many manufacturers in the general aviation market however, and most planes are priced and advertised as direct competition to another similar plane, having similar performance statistics.</a:t>
          </a:r>
        </a:p>
        <a:p>
          <a:pPr algn="l">
            <a:lnSpc>
              <a:spcPts val="1400"/>
            </a:lnSpc>
          </a:pPr>
          <a:endParaRPr lang="en-US" sz="1200" b="0" baseline="0"/>
        </a:p>
        <a:p>
          <a:pPr algn="l"/>
          <a:r>
            <a:rPr lang="en-US" sz="1200" b="0" baseline="0"/>
            <a:t>      There are some inherent errors in this study also.  I could not account for differences in base avionics systems, or other standard equipment differences.  There are some features that are not offered in any other aircraft, that come standard in others.  For example, the parachute system of Cirrus is currently unparalleled by any other company.</a:t>
          </a:r>
        </a:p>
        <a:p>
          <a:pPr algn="l">
            <a:lnSpc>
              <a:spcPts val="1400"/>
            </a:lnSpc>
          </a:pPr>
          <a:r>
            <a:rPr lang="en-US" sz="1200" b="0" baseline="0"/>
            <a:t>Having a larger data set would have been helpful, but there are not anymore related certified aircraft currently being produced.</a:t>
          </a:r>
        </a:p>
        <a:p>
          <a:pPr algn="l"/>
          <a:endParaRPr lang="en-US" sz="1200" b="0" baseline="0"/>
        </a:p>
        <a:p>
          <a:pPr marL="0" marR="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 Overall, the older aircraft designs performance formula is similar to that of the newer aircraft designs formula.  This makes sense because they are still in direct competition and are constantly compared to one another.  I was very surprised how well the equations were able to fit the actual prices of the planes.  An aircraft's performance statistics are usually listed on several pages, yet the price can be determined relatively well using only 5 statistics.</a:t>
          </a:r>
          <a:endParaRPr lang="en-US" sz="1200" b="0" baseline="0"/>
        </a:p>
      </xdr:txBody>
    </xdr:sp>
    <xdr:clientData/>
  </xdr:twoCellAnchor>
  <xdr:twoCellAnchor editAs="oneCell">
    <xdr:from>
      <xdr:col>11</xdr:col>
      <xdr:colOff>228600</xdr:colOff>
      <xdr:row>8</xdr:row>
      <xdr:rowOff>142875</xdr:rowOff>
    </xdr:from>
    <xdr:to>
      <xdr:col>21</xdr:col>
      <xdr:colOff>276225</xdr:colOff>
      <xdr:row>31</xdr:row>
      <xdr:rowOff>0</xdr:rowOff>
    </xdr:to>
    <xdr:pic>
      <xdr:nvPicPr>
        <xdr:cNvPr id="1377357" name="Picture 4" descr="Skycatcher_05.jp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86650" y="1666875"/>
          <a:ext cx="5857875" cy="423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873125</xdr:colOff>
      <xdr:row>36</xdr:row>
      <xdr:rowOff>60325</xdr:rowOff>
    </xdr:from>
    <xdr:to>
      <xdr:col>13</xdr:col>
      <xdr:colOff>381012</xdr:colOff>
      <xdr:row>52</xdr:row>
      <xdr:rowOff>161925</xdr:rowOff>
    </xdr:to>
    <xdr:sp macro="" textlink="">
      <xdr:nvSpPr>
        <xdr:cNvPr id="2" name="Rounded Rectangle 1"/>
        <xdr:cNvSpPr/>
      </xdr:nvSpPr>
      <xdr:spPr>
        <a:xfrm>
          <a:off x="3727450" y="6686550"/>
          <a:ext cx="7899400" cy="3048000"/>
        </a:xfrm>
        <a:prstGeom prst="roundRect">
          <a:avLst/>
        </a:prstGeom>
        <a:solidFill>
          <a:sysClr val="window" lastClr="FFFFFF"/>
        </a:solidFill>
        <a:ln w="38100">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200" b="1" baseline="0">
              <a:solidFill>
                <a:sysClr val="windowText" lastClr="000000"/>
              </a:solidFill>
              <a:latin typeface="+mn-lt"/>
              <a:ea typeface="+mn-ea"/>
              <a:cs typeface="+mn-cs"/>
            </a:rPr>
            <a:t>Methods of Data Collection</a:t>
          </a:r>
        </a:p>
        <a:p>
          <a:pPr algn="ctr"/>
          <a:endParaRPr lang="en-US" sz="1200" b="1" baseline="0">
            <a:solidFill>
              <a:sysClr val="windowText" lastClr="000000"/>
            </a:solidFill>
            <a:latin typeface="+mn-lt"/>
            <a:ea typeface="+mn-ea"/>
            <a:cs typeface="+mn-cs"/>
          </a:endParaRPr>
        </a:p>
        <a:p>
          <a:pPr algn="ctr"/>
          <a:r>
            <a:rPr lang="en-US" sz="1200" b="1" baseline="0">
              <a:solidFill>
                <a:sysClr val="windowText" lastClr="000000"/>
              </a:solidFill>
              <a:latin typeface="+mn-lt"/>
              <a:ea typeface="+mn-ea"/>
              <a:cs typeface="+mn-cs"/>
            </a:rPr>
            <a:t>I retrieved all the information off of each of the manufacturer's websites.  I took data from the base design of the aircraft and did not add any modifications.  All prices are from the base design as of December 7th, 2007 as advertised on the manufacturers website.</a:t>
          </a:r>
        </a:p>
        <a:p>
          <a:pPr algn="ctr"/>
          <a:endParaRPr lang="en-US" sz="1200" b="1" baseline="0">
            <a:solidFill>
              <a:sysClr val="windowText" lastClr="000000"/>
            </a:solidFill>
            <a:latin typeface="+mn-lt"/>
            <a:ea typeface="+mn-ea"/>
            <a:cs typeface="+mn-cs"/>
          </a:endParaRPr>
        </a:p>
        <a:p>
          <a:pPr algn="ctr"/>
          <a:r>
            <a:rPr lang="en-US" sz="1200" b="1" baseline="0">
              <a:solidFill>
                <a:sysClr val="windowText" lastClr="000000"/>
              </a:solidFill>
              <a:latin typeface="+mn-lt"/>
              <a:ea typeface="+mn-ea"/>
              <a:cs typeface="+mn-cs"/>
            </a:rPr>
            <a:t>I defined new designs as being all designs developed after 1980.</a:t>
          </a:r>
        </a:p>
        <a:p>
          <a:pPr algn="ctr"/>
          <a:endParaRPr lang="en-US" sz="1200" b="1" baseline="0">
            <a:solidFill>
              <a:sysClr val="windowText" lastClr="000000"/>
            </a:solidFill>
            <a:latin typeface="+mn-lt"/>
            <a:ea typeface="+mn-ea"/>
            <a:cs typeface="+mn-cs"/>
          </a:endParaRPr>
        </a:p>
        <a:p>
          <a:pPr algn="ctr"/>
          <a:r>
            <a:rPr lang="en-US" sz="1200" b="1" baseline="0">
              <a:solidFill>
                <a:sysClr val="windowText" lastClr="000000"/>
              </a:solidFill>
              <a:latin typeface="+mn-lt"/>
              <a:ea typeface="+mn-ea"/>
              <a:cs typeface="+mn-cs"/>
            </a:rPr>
            <a:t>*Note that although Mooney's aircraft were based off of an earlier model, excessive aerodynamic changes have been made that changed performance numbers dramatically.</a:t>
          </a:r>
        </a:p>
        <a:p>
          <a:pPr algn="ctr"/>
          <a:endParaRPr lang="en-US" sz="1200" b="1" baseline="0">
            <a:solidFill>
              <a:sysClr val="windowText" lastClr="000000"/>
            </a:solidFill>
            <a:latin typeface="+mn-lt"/>
            <a:ea typeface="+mn-ea"/>
            <a:cs typeface="+mn-cs"/>
          </a:endParaRPr>
        </a:p>
        <a:p>
          <a:pPr algn="ctr"/>
          <a:r>
            <a:rPr lang="en-US" sz="1200" b="1" baseline="0">
              <a:solidFill>
                <a:sysClr val="windowText" lastClr="000000"/>
              </a:solidFill>
              <a:latin typeface="+mn-lt"/>
              <a:ea typeface="+mn-ea"/>
              <a:cs typeface="+mn-cs"/>
            </a:rPr>
            <a:t>** Cessna recently acquired Columbia Aircraft.  The Cessna 350 and 400 were Columbia's aircraft and data was gathered from Columbia's website.</a:t>
          </a:r>
        </a:p>
      </xdr:txBody>
    </xdr:sp>
    <xdr:clientData/>
  </xdr:twoCellAnchor>
  <xdr:twoCellAnchor>
    <xdr:from>
      <xdr:col>0</xdr:col>
      <xdr:colOff>0</xdr:colOff>
      <xdr:row>0</xdr:row>
      <xdr:rowOff>0</xdr:rowOff>
    </xdr:from>
    <xdr:to>
      <xdr:col>18</xdr:col>
      <xdr:colOff>361950</xdr:colOff>
      <xdr:row>5</xdr:row>
      <xdr:rowOff>44450</xdr:rowOff>
    </xdr:to>
    <xdr:sp macro="" textlink="">
      <xdr:nvSpPr>
        <xdr:cNvPr id="4" name="Text Box 9"/>
        <xdr:cNvSpPr txBox="1">
          <a:spLocks noChangeArrowheads="1"/>
        </xdr:cNvSpPr>
      </xdr:nvSpPr>
      <xdr:spPr bwMode="auto">
        <a:xfrm>
          <a:off x="0" y="0"/>
          <a:ext cx="14655800" cy="965200"/>
        </a:xfrm>
        <a:prstGeom prst="rect">
          <a:avLst/>
        </a:prstGeom>
        <a:solidFill>
          <a:srgbClr val="FFFFFF"/>
        </a:solidFill>
        <a:ln w="9525">
          <a:noFill/>
          <a:miter lim="800000"/>
          <a:headEnd/>
          <a:tailEnd/>
        </a:ln>
      </xdr:spPr>
      <xdr:txBody>
        <a:bodyPr vertOverflow="clip" wrap="square" lIns="164592" tIns="109728" rIns="0" bIns="0" anchor="t" upright="1"/>
        <a:lstStyle/>
        <a:p>
          <a:pPr algn="l" rtl="0">
            <a:defRPr sz="1000"/>
          </a:pPr>
          <a:r>
            <a:rPr lang="en-US" sz="4800" b="0" i="0" strike="noStrike">
              <a:solidFill>
                <a:srgbClr val="000000"/>
              </a:solidFill>
              <a:latin typeface="Copperplate Gothic Bold"/>
            </a:rPr>
            <a:t>Raw</a:t>
          </a:r>
          <a:r>
            <a:rPr lang="en-US" sz="4800" b="0" i="0" strike="noStrike" baseline="0">
              <a:solidFill>
                <a:srgbClr val="000000"/>
              </a:solidFill>
              <a:latin typeface="Copperplate Gothic Bold"/>
            </a:rPr>
            <a:t> Data</a:t>
          </a:r>
          <a:endParaRPr lang="en-US" sz="4800" b="0" i="0" strike="noStrike">
            <a:solidFill>
              <a:srgbClr val="000000"/>
            </a:solidFill>
            <a:latin typeface="Copperplate Gothic Bold"/>
          </a:endParaRPr>
        </a:p>
      </xdr:txBody>
    </xdr:sp>
    <xdr:clientData/>
  </xdr:twoCellAnchor>
  <xdr:twoCellAnchor editAs="oneCell">
    <xdr:from>
      <xdr:col>4</xdr:col>
      <xdr:colOff>1390650</xdr:colOff>
      <xdr:row>1</xdr:row>
      <xdr:rowOff>47625</xdr:rowOff>
    </xdr:from>
    <xdr:to>
      <xdr:col>6</xdr:col>
      <xdr:colOff>247650</xdr:colOff>
      <xdr:row>4</xdr:row>
      <xdr:rowOff>9525</xdr:rowOff>
    </xdr:to>
    <xdr:pic>
      <xdr:nvPicPr>
        <xdr:cNvPr id="1021083" name="Picture 56" descr="C:\Documents and Settings\James Kasten\Local Settings\Temporary Internet Files\Content.IE5\2SD3QOUX\MCj03109260000[1].wm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67175" y="238125"/>
          <a:ext cx="12192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130175</xdr:colOff>
      <xdr:row>18</xdr:row>
      <xdr:rowOff>114300</xdr:rowOff>
    </xdr:from>
    <xdr:to>
      <xdr:col>15</xdr:col>
      <xdr:colOff>485746</xdr:colOff>
      <xdr:row>29</xdr:row>
      <xdr:rowOff>133350</xdr:rowOff>
    </xdr:to>
    <xdr:sp macro="" textlink="">
      <xdr:nvSpPr>
        <xdr:cNvPr id="6" name="Rounded Rectangle 5"/>
        <xdr:cNvSpPr/>
      </xdr:nvSpPr>
      <xdr:spPr>
        <a:xfrm>
          <a:off x="10756900" y="3435350"/>
          <a:ext cx="2203450" cy="2044700"/>
        </a:xfrm>
        <a:prstGeom prst="roundRect">
          <a:avLst/>
        </a:prstGeom>
        <a:solidFill>
          <a:sysClr val="window" lastClr="FFFFFF"/>
        </a:solid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200" b="1" baseline="0">
              <a:solidFill>
                <a:sysClr val="windowText" lastClr="000000"/>
              </a:solidFill>
              <a:latin typeface="+mn-lt"/>
              <a:ea typeface="+mn-ea"/>
              <a:cs typeface="+mn-cs"/>
            </a:rPr>
            <a:t>Retractable Landing Gear</a:t>
          </a:r>
        </a:p>
        <a:p>
          <a:pPr algn="ctr"/>
          <a:endParaRPr lang="en-US" sz="1200" b="1" baseline="0">
            <a:solidFill>
              <a:sysClr val="windowText" lastClr="000000"/>
            </a:solidFill>
            <a:latin typeface="+mn-lt"/>
            <a:ea typeface="+mn-ea"/>
            <a:cs typeface="+mn-cs"/>
          </a:endParaRPr>
        </a:p>
        <a:p>
          <a:pPr algn="ctr"/>
          <a:r>
            <a:rPr lang="en-US" sz="1200" b="1" baseline="0">
              <a:solidFill>
                <a:sysClr val="windowText" lastClr="000000"/>
              </a:solidFill>
              <a:latin typeface="+mn-lt"/>
              <a:ea typeface="+mn-ea"/>
              <a:cs typeface="+mn-cs"/>
            </a:rPr>
            <a:t>This data was entered as a binary variable.   Zero indicates the plane has fixed landing gear, and one indicates the plane has retractable landing gear.</a:t>
          </a:r>
        </a:p>
      </xdr:txBody>
    </xdr:sp>
    <xdr:clientData/>
  </xdr:twoCellAnchor>
  <xdr:twoCellAnchor>
    <xdr:from>
      <xdr:col>1</xdr:col>
      <xdr:colOff>654050</xdr:colOff>
      <xdr:row>36</xdr:row>
      <xdr:rowOff>82550</xdr:rowOff>
    </xdr:from>
    <xdr:to>
      <xdr:col>4</xdr:col>
      <xdr:colOff>606425</xdr:colOff>
      <xdr:row>43</xdr:row>
      <xdr:rowOff>60372</xdr:rowOff>
    </xdr:to>
    <xdr:sp macro="" textlink="">
      <xdr:nvSpPr>
        <xdr:cNvPr id="7" name="Rounded Rectangle 6"/>
        <xdr:cNvSpPr/>
      </xdr:nvSpPr>
      <xdr:spPr>
        <a:xfrm>
          <a:off x="1301750" y="6718300"/>
          <a:ext cx="2139950" cy="1257300"/>
        </a:xfrm>
        <a:prstGeom prst="roundRect">
          <a:avLst/>
        </a:prstGeom>
        <a:solidFill>
          <a:sysClr val="window" lastClr="FFFFFF"/>
        </a:solidFill>
        <a:ln w="38100">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200" b="1" baseline="0">
              <a:solidFill>
                <a:sysClr val="windowText" lastClr="000000"/>
              </a:solidFill>
              <a:latin typeface="+mn-lt"/>
              <a:ea typeface="+mn-ea"/>
              <a:cs typeface="+mn-cs"/>
            </a:rPr>
            <a:t>Aircraft Type</a:t>
          </a:r>
        </a:p>
        <a:p>
          <a:pPr algn="ctr"/>
          <a:endParaRPr lang="en-US" sz="1200" b="0" baseline="0">
            <a:solidFill>
              <a:sysClr val="windowText" lastClr="000000"/>
            </a:solidFill>
            <a:latin typeface="+mn-lt"/>
            <a:ea typeface="+mn-ea"/>
            <a:cs typeface="+mn-cs"/>
          </a:endParaRPr>
        </a:p>
        <a:p>
          <a:pPr algn="ctr"/>
          <a:r>
            <a:rPr lang="en-US" sz="1200" b="0" baseline="0">
              <a:solidFill>
                <a:sysClr val="windowText" lastClr="000000"/>
              </a:solidFill>
              <a:latin typeface="+mn-lt"/>
              <a:ea typeface="+mn-ea"/>
              <a:cs typeface="+mn-cs"/>
            </a:rPr>
            <a:t>Simply the number of seats, followed by whether the plane has a single piston or is multi engine.</a:t>
          </a:r>
          <a:endParaRPr lang="en-US" sz="1200" b="1" baseline="0">
            <a:solidFill>
              <a:sysClr val="windowText" lastClr="000000"/>
            </a:solidFill>
            <a:latin typeface="+mn-lt"/>
            <a:ea typeface="+mn-ea"/>
            <a:cs typeface="+mn-cs"/>
          </a:endParaRPr>
        </a:p>
      </xdr:txBody>
    </xdr:sp>
    <xdr:clientData/>
  </xdr:twoCellAnchor>
  <xdr:twoCellAnchor>
    <xdr:from>
      <xdr:col>12</xdr:col>
      <xdr:colOff>130175</xdr:colOff>
      <xdr:row>11</xdr:row>
      <xdr:rowOff>98425</xdr:rowOff>
    </xdr:from>
    <xdr:to>
      <xdr:col>15</xdr:col>
      <xdr:colOff>431770</xdr:colOff>
      <xdr:row>14</xdr:row>
      <xdr:rowOff>177891</xdr:rowOff>
    </xdr:to>
    <xdr:sp macro="" textlink="">
      <xdr:nvSpPr>
        <xdr:cNvPr id="8" name="Rounded Rectangle 7"/>
        <xdr:cNvSpPr/>
      </xdr:nvSpPr>
      <xdr:spPr>
        <a:xfrm>
          <a:off x="10756900" y="2120900"/>
          <a:ext cx="2139950" cy="641350"/>
        </a:xfrm>
        <a:prstGeom prst="roundRect">
          <a:avLst/>
        </a:prstGeom>
        <a:solidFill>
          <a:sysClr val="window" lastClr="FFFFFF"/>
        </a:solid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200" b="0" baseline="0">
              <a:solidFill>
                <a:sysClr val="windowText" lastClr="000000"/>
              </a:solidFill>
              <a:latin typeface="+mn-lt"/>
              <a:ea typeface="+mn-ea"/>
              <a:cs typeface="+mn-cs"/>
            </a:rPr>
            <a:t>T/O Ground Roll stands for Takeoff ground roll</a:t>
          </a:r>
        </a:p>
        <a:p>
          <a:pPr algn="ctr"/>
          <a:endParaRPr lang="en-US" sz="1200" b="1" baseline="0">
            <a:solidFill>
              <a:sysClr val="windowText" lastClr="000000"/>
            </a:solidFill>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xdr:colOff>
      <xdr:row>24</xdr:row>
      <xdr:rowOff>171450</xdr:rowOff>
    </xdr:from>
    <xdr:to>
      <xdr:col>7</xdr:col>
      <xdr:colOff>247650</xdr:colOff>
      <xdr:row>39</xdr:row>
      <xdr:rowOff>142875</xdr:rowOff>
    </xdr:to>
    <xdr:graphicFrame macro="">
      <xdr:nvGraphicFramePr>
        <xdr:cNvPr id="482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628650</xdr:colOff>
      <xdr:row>25</xdr:row>
      <xdr:rowOff>0</xdr:rowOff>
    </xdr:from>
    <xdr:to>
      <xdr:col>12</xdr:col>
      <xdr:colOff>342900</xdr:colOff>
      <xdr:row>39</xdr:row>
      <xdr:rowOff>161925</xdr:rowOff>
    </xdr:to>
    <xdr:graphicFrame macro="">
      <xdr:nvGraphicFramePr>
        <xdr:cNvPr id="48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9525</xdr:colOff>
      <xdr:row>41</xdr:row>
      <xdr:rowOff>57150</xdr:rowOff>
    </xdr:from>
    <xdr:to>
      <xdr:col>7</xdr:col>
      <xdr:colOff>238125</xdr:colOff>
      <xdr:row>56</xdr:row>
      <xdr:rowOff>28575</xdr:rowOff>
    </xdr:to>
    <xdr:graphicFrame macro="">
      <xdr:nvGraphicFramePr>
        <xdr:cNvPr id="482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600075</xdr:colOff>
      <xdr:row>41</xdr:row>
      <xdr:rowOff>76200</xdr:rowOff>
    </xdr:from>
    <xdr:to>
      <xdr:col>12</xdr:col>
      <xdr:colOff>314325</xdr:colOff>
      <xdr:row>56</xdr:row>
      <xdr:rowOff>57150</xdr:rowOff>
    </xdr:to>
    <xdr:graphicFrame macro="">
      <xdr:nvGraphicFramePr>
        <xdr:cNvPr id="482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857250</xdr:colOff>
      <xdr:row>57</xdr:row>
      <xdr:rowOff>104775</xdr:rowOff>
    </xdr:from>
    <xdr:to>
      <xdr:col>9</xdr:col>
      <xdr:colOff>1228725</xdr:colOff>
      <xdr:row>73</xdr:row>
      <xdr:rowOff>85725</xdr:rowOff>
    </xdr:to>
    <xdr:grpSp>
      <xdr:nvGrpSpPr>
        <xdr:cNvPr id="4830" name="Group 8"/>
        <xdr:cNvGrpSpPr>
          <a:grpSpLocks/>
        </xdr:cNvGrpSpPr>
      </xdr:nvGrpSpPr>
      <xdr:grpSpPr bwMode="auto">
        <a:xfrm>
          <a:off x="3343275" y="10972800"/>
          <a:ext cx="4972050" cy="3028950"/>
          <a:chOff x="3505200" y="10604500"/>
          <a:chExt cx="5054600" cy="2927350"/>
        </a:xfrm>
      </xdr:grpSpPr>
      <xdr:pic>
        <xdr:nvPicPr>
          <xdr:cNvPr id="4835" name="Picture 6" descr="StationAir.jpg"/>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505200" y="10604500"/>
            <a:ext cx="5054600" cy="265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TextBox 7"/>
          <xdr:cNvSpPr txBox="1"/>
        </xdr:nvSpPr>
        <xdr:spPr>
          <a:xfrm>
            <a:off x="3505200" y="13255685"/>
            <a:ext cx="1318591" cy="2761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Cessna Stationair</a:t>
            </a:r>
          </a:p>
        </xdr:txBody>
      </xdr:sp>
    </xdr:grpSp>
    <xdr:clientData/>
  </xdr:twoCellAnchor>
  <xdr:twoCellAnchor>
    <xdr:from>
      <xdr:col>0</xdr:col>
      <xdr:colOff>0</xdr:colOff>
      <xdr:row>0</xdr:row>
      <xdr:rowOff>0</xdr:rowOff>
    </xdr:from>
    <xdr:to>
      <xdr:col>18</xdr:col>
      <xdr:colOff>523875</xdr:colOff>
      <xdr:row>5</xdr:row>
      <xdr:rowOff>44450</xdr:rowOff>
    </xdr:to>
    <xdr:sp macro="" textlink="">
      <xdr:nvSpPr>
        <xdr:cNvPr id="10" name="Text Box 9"/>
        <xdr:cNvSpPr txBox="1">
          <a:spLocks noChangeArrowheads="1"/>
        </xdr:cNvSpPr>
      </xdr:nvSpPr>
      <xdr:spPr bwMode="auto">
        <a:xfrm>
          <a:off x="0" y="0"/>
          <a:ext cx="14655800" cy="965200"/>
        </a:xfrm>
        <a:prstGeom prst="rect">
          <a:avLst/>
        </a:prstGeom>
        <a:solidFill>
          <a:srgbClr val="FFFFFF"/>
        </a:solidFill>
        <a:ln w="9525">
          <a:noFill/>
          <a:miter lim="800000"/>
          <a:headEnd/>
          <a:tailEnd/>
        </a:ln>
      </xdr:spPr>
      <xdr:txBody>
        <a:bodyPr vertOverflow="clip" wrap="square" lIns="164592" tIns="109728" rIns="0" bIns="0" anchor="t" upright="1"/>
        <a:lstStyle/>
        <a:p>
          <a:pPr algn="l" rtl="0">
            <a:defRPr sz="1000"/>
          </a:pPr>
          <a:r>
            <a:rPr lang="en-US" sz="4800" b="0" i="0" strike="noStrike">
              <a:solidFill>
                <a:srgbClr val="000000"/>
              </a:solidFill>
              <a:latin typeface="Copperplate Gothic Bold"/>
            </a:rPr>
            <a:t>Old</a:t>
          </a:r>
          <a:r>
            <a:rPr lang="en-US" sz="4800" b="0" i="0" strike="noStrike" baseline="0">
              <a:solidFill>
                <a:srgbClr val="000000"/>
              </a:solidFill>
              <a:latin typeface="Copperplate Gothic Bold"/>
            </a:rPr>
            <a:t> Design</a:t>
          </a:r>
          <a:endParaRPr lang="en-US" sz="4800" b="0" i="0" strike="noStrike">
            <a:solidFill>
              <a:srgbClr val="000000"/>
            </a:solidFill>
            <a:latin typeface="Copperplate Gothic Bold"/>
          </a:endParaRPr>
        </a:p>
      </xdr:txBody>
    </xdr:sp>
    <xdr:clientData/>
  </xdr:twoCellAnchor>
  <xdr:twoCellAnchor editAs="oneCell">
    <xdr:from>
      <xdr:col>5</xdr:col>
      <xdr:colOff>428625</xdr:colOff>
      <xdr:row>1</xdr:row>
      <xdr:rowOff>57150</xdr:rowOff>
    </xdr:from>
    <xdr:to>
      <xdr:col>7</xdr:col>
      <xdr:colOff>180975</xdr:colOff>
      <xdr:row>4</xdr:row>
      <xdr:rowOff>19050</xdr:rowOff>
    </xdr:to>
    <xdr:pic>
      <xdr:nvPicPr>
        <xdr:cNvPr id="4832" name="Picture 56" descr="C:\Documents and Settings\James Kasten\Local Settings\Temporary Internet Files\Content.IE5\2SD3QOUX\MCj03109260000[1].wmf"/>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324350" y="247650"/>
          <a:ext cx="12192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127000</xdr:colOff>
      <xdr:row>39</xdr:row>
      <xdr:rowOff>82550</xdr:rowOff>
    </xdr:from>
    <xdr:to>
      <xdr:col>18</xdr:col>
      <xdr:colOff>311189</xdr:colOff>
      <xdr:row>51</xdr:row>
      <xdr:rowOff>117501</xdr:rowOff>
    </xdr:to>
    <xdr:sp macro="" textlink="">
      <xdr:nvSpPr>
        <xdr:cNvPr id="12" name="Rounded Rectangle 11"/>
        <xdr:cNvSpPr/>
      </xdr:nvSpPr>
      <xdr:spPr>
        <a:xfrm>
          <a:off x="11182350" y="7270750"/>
          <a:ext cx="3251200" cy="2235200"/>
        </a:xfrm>
        <a:prstGeom prst="roundRect">
          <a:avLst/>
        </a:prstGeom>
        <a:ln w="38100"/>
      </xdr:spPr>
      <xdr:style>
        <a:lnRef idx="2">
          <a:schemeClr val="accent2"/>
        </a:lnRef>
        <a:fillRef idx="1">
          <a:schemeClr val="lt1"/>
        </a:fillRef>
        <a:effectRef idx="0">
          <a:schemeClr val="accent2"/>
        </a:effectRef>
        <a:fontRef idx="minor">
          <a:schemeClr val="dk1"/>
        </a:fontRef>
      </xdr:style>
      <xdr:txBody>
        <a:bodyPr rtlCol="0" anchor="ctr"/>
        <a:lstStyle/>
        <a:p>
          <a:pPr algn="ctr"/>
          <a:r>
            <a:rPr lang="en-US" sz="1100"/>
            <a:t>It seems</a:t>
          </a:r>
          <a:r>
            <a:rPr lang="en-US" sz="1100" baseline="0"/>
            <a:t> </a:t>
          </a:r>
          <a:r>
            <a:rPr lang="en-US" sz="1100"/>
            <a:t>that cruise speed has the biggest direct influence on price</a:t>
          </a:r>
          <a:r>
            <a:rPr lang="en-US" sz="1100" baseline="0"/>
            <a:t> as it appears to have the best fit.</a:t>
          </a:r>
        </a:p>
        <a:p>
          <a:pPr algn="ctr"/>
          <a:endParaRPr lang="en-US" sz="1100" baseline="0"/>
        </a:p>
        <a:p>
          <a:pPr algn="ctr"/>
          <a:r>
            <a:rPr lang="en-US" sz="1100" baseline="0"/>
            <a:t>Range and useful load appear to have a linear positive correlation to price.</a:t>
          </a:r>
        </a:p>
        <a:p>
          <a:pPr algn="ctr"/>
          <a:endParaRPr lang="en-US" sz="1100" baseline="0"/>
        </a:p>
        <a:p>
          <a:pPr algn="ctr"/>
          <a:r>
            <a:rPr lang="en-US" sz="1100" baseline="0"/>
            <a:t>Takeoff (ground roll) appears to not have any relation to price as the numbers are scattered.</a:t>
          </a:r>
          <a:endParaRPr lang="en-US" sz="1100"/>
        </a:p>
      </xdr:txBody>
    </xdr:sp>
    <xdr:clientData/>
  </xdr:twoCellAnchor>
  <xdr:twoCellAnchor>
    <xdr:from>
      <xdr:col>13</xdr:col>
      <xdr:colOff>69850</xdr:colOff>
      <xdr:row>28</xdr:row>
      <xdr:rowOff>12700</xdr:rowOff>
    </xdr:from>
    <xdr:to>
      <xdr:col>18</xdr:col>
      <xdr:colOff>254039</xdr:colOff>
      <xdr:row>36</xdr:row>
      <xdr:rowOff>117475</xdr:rowOff>
    </xdr:to>
    <xdr:sp macro="" textlink="">
      <xdr:nvSpPr>
        <xdr:cNvPr id="13" name="Rounded Rectangle 12"/>
        <xdr:cNvSpPr/>
      </xdr:nvSpPr>
      <xdr:spPr>
        <a:xfrm>
          <a:off x="11125200" y="5175250"/>
          <a:ext cx="3251200" cy="1568450"/>
        </a:xfrm>
        <a:prstGeom prst="roundRect">
          <a:avLst/>
        </a:prstGeom>
        <a:ln w="38100"/>
      </xdr:spPr>
      <xdr:style>
        <a:lnRef idx="2">
          <a:schemeClr val="accent2"/>
        </a:lnRef>
        <a:fillRef idx="1">
          <a:schemeClr val="lt1"/>
        </a:fillRef>
        <a:effectRef idx="0">
          <a:schemeClr val="accent2"/>
        </a:effectRef>
        <a:fontRef idx="minor">
          <a:schemeClr val="dk1"/>
        </a:fontRef>
      </xdr:style>
      <xdr:txBody>
        <a:bodyPr rtlCol="0" anchor="ctr"/>
        <a:lstStyle/>
        <a:p>
          <a:pPr algn="ctr"/>
          <a:r>
            <a:rPr lang="en-US" sz="1100"/>
            <a:t>These</a:t>
          </a:r>
          <a:r>
            <a:rPr lang="en-US" sz="1100" baseline="0"/>
            <a:t> plots help determine what type of model the data follows, such as linear, log rhythmic, ect...</a:t>
          </a:r>
        </a:p>
        <a:p>
          <a:pPr algn="ctr"/>
          <a:endParaRPr lang="en-US" sz="1100" baseline="0"/>
        </a:p>
        <a:p>
          <a:pPr algn="ctr"/>
          <a:r>
            <a:rPr lang="en-US" sz="1100" baseline="0"/>
            <a:t>It appears that the linear model fits all of the data most accurately.</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457200</xdr:colOff>
      <xdr:row>46</xdr:row>
      <xdr:rowOff>38100</xdr:rowOff>
    </xdr:from>
    <xdr:to>
      <xdr:col>15</xdr:col>
      <xdr:colOff>171450</xdr:colOff>
      <xdr:row>69</xdr:row>
      <xdr:rowOff>161925</xdr:rowOff>
    </xdr:to>
    <xdr:pic>
      <xdr:nvPicPr>
        <xdr:cNvPr id="2310" name="Picture 2" descr="Arrow.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62800" y="8867775"/>
          <a:ext cx="5553075" cy="452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19</xdr:col>
      <xdr:colOff>92077</xdr:colOff>
      <xdr:row>5</xdr:row>
      <xdr:rowOff>44450</xdr:rowOff>
    </xdr:to>
    <xdr:sp macro="" textlink="">
      <xdr:nvSpPr>
        <xdr:cNvPr id="4" name="Text Box 9"/>
        <xdr:cNvSpPr txBox="1">
          <a:spLocks noChangeArrowheads="1"/>
        </xdr:cNvSpPr>
      </xdr:nvSpPr>
      <xdr:spPr bwMode="auto">
        <a:xfrm>
          <a:off x="0" y="0"/>
          <a:ext cx="14655800" cy="965200"/>
        </a:xfrm>
        <a:prstGeom prst="rect">
          <a:avLst/>
        </a:prstGeom>
        <a:solidFill>
          <a:srgbClr val="FFFFFF"/>
        </a:solidFill>
        <a:ln w="9525">
          <a:noFill/>
          <a:miter lim="800000"/>
          <a:headEnd/>
          <a:tailEnd/>
        </a:ln>
      </xdr:spPr>
      <xdr:txBody>
        <a:bodyPr vertOverflow="clip" wrap="square" lIns="164592" tIns="109728" rIns="0" bIns="0" anchor="t" upright="1"/>
        <a:lstStyle/>
        <a:p>
          <a:pPr algn="l" rtl="0">
            <a:defRPr sz="1000"/>
          </a:pPr>
          <a:r>
            <a:rPr lang="en-US" sz="4800" b="0" i="0" strike="noStrike">
              <a:solidFill>
                <a:srgbClr val="000000"/>
              </a:solidFill>
              <a:latin typeface="Copperplate Gothic Bold"/>
            </a:rPr>
            <a:t>Old</a:t>
          </a:r>
          <a:r>
            <a:rPr lang="en-US" sz="4800" b="0" i="0" strike="noStrike" baseline="0">
              <a:solidFill>
                <a:srgbClr val="000000"/>
              </a:solidFill>
              <a:latin typeface="Copperplate Gothic Bold"/>
            </a:rPr>
            <a:t> Design Regression</a:t>
          </a:r>
          <a:endParaRPr lang="en-US" sz="4800" b="0" i="0" strike="noStrike">
            <a:solidFill>
              <a:srgbClr val="000000"/>
            </a:solidFill>
            <a:latin typeface="Copperplate Gothic Bold"/>
          </a:endParaRPr>
        </a:p>
      </xdr:txBody>
    </xdr:sp>
    <xdr:clientData/>
  </xdr:twoCellAnchor>
  <xdr:twoCellAnchor editAs="oneCell">
    <xdr:from>
      <xdr:col>9</xdr:col>
      <xdr:colOff>790575</xdr:colOff>
      <xdr:row>1</xdr:row>
      <xdr:rowOff>28575</xdr:rowOff>
    </xdr:from>
    <xdr:to>
      <xdr:col>10</xdr:col>
      <xdr:colOff>504825</xdr:colOff>
      <xdr:row>3</xdr:row>
      <xdr:rowOff>180975</xdr:rowOff>
    </xdr:to>
    <xdr:pic>
      <xdr:nvPicPr>
        <xdr:cNvPr id="2312" name="Picture 56" descr="C:\Documents and Settings\James Kasten\Local Settings\Temporary Internet Files\Content.IE5\2SD3QOUX\MCj03109260000[1].wm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39125" y="219075"/>
          <a:ext cx="12192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400050</xdr:colOff>
      <xdr:row>49</xdr:row>
      <xdr:rowOff>117475</xdr:rowOff>
    </xdr:from>
    <xdr:to>
      <xdr:col>3</xdr:col>
      <xdr:colOff>657225</xdr:colOff>
      <xdr:row>59</xdr:row>
      <xdr:rowOff>12700</xdr:rowOff>
    </xdr:to>
    <xdr:sp macro="" textlink="">
      <xdr:nvSpPr>
        <xdr:cNvPr id="7" name="Rounded Rectangle 6"/>
        <xdr:cNvSpPr/>
      </xdr:nvSpPr>
      <xdr:spPr>
        <a:xfrm>
          <a:off x="419100" y="9175750"/>
          <a:ext cx="2095500" cy="1752600"/>
        </a:xfrm>
        <a:prstGeom prst="roundRect">
          <a:avLst/>
        </a:prstGeom>
        <a:ln w="38100"/>
      </xdr:spPr>
      <xdr:style>
        <a:lnRef idx="2">
          <a:schemeClr val="dk1"/>
        </a:lnRef>
        <a:fillRef idx="1">
          <a:schemeClr val="lt1"/>
        </a:fillRef>
        <a:effectRef idx="0">
          <a:schemeClr val="dk1"/>
        </a:effectRef>
        <a:fontRef idx="minor">
          <a:schemeClr val="dk1"/>
        </a:fontRef>
      </xdr:style>
      <xdr:txBody>
        <a:bodyPr rtlCol="0" anchor="ctr"/>
        <a:lstStyle/>
        <a:p>
          <a:pPr algn="ctr"/>
          <a:r>
            <a:rPr lang="en-US" sz="1100"/>
            <a:t>Residual Output</a:t>
          </a:r>
          <a:r>
            <a:rPr lang="en-US" sz="1100" baseline="0"/>
            <a:t> is used to see how far each individual observation deviated away from their respective formula.   There were no extreme outliers in this group.</a:t>
          </a:r>
          <a:endParaRPr lang="en-US" sz="1100"/>
        </a:p>
      </xdr:txBody>
    </xdr:sp>
    <xdr:clientData/>
  </xdr:twoCellAnchor>
  <xdr:twoCellAnchor>
    <xdr:from>
      <xdr:col>0</xdr:col>
      <xdr:colOff>269875</xdr:colOff>
      <xdr:row>23</xdr:row>
      <xdr:rowOff>12700</xdr:rowOff>
    </xdr:from>
    <xdr:to>
      <xdr:col>3</xdr:col>
      <xdr:colOff>527050</xdr:colOff>
      <xdr:row>33</xdr:row>
      <xdr:rowOff>31750</xdr:rowOff>
    </xdr:to>
    <xdr:sp macro="" textlink="">
      <xdr:nvSpPr>
        <xdr:cNvPr id="8" name="Rounded Rectangle 7"/>
        <xdr:cNvSpPr/>
      </xdr:nvSpPr>
      <xdr:spPr>
        <a:xfrm>
          <a:off x="279400" y="4254500"/>
          <a:ext cx="2095500" cy="1879600"/>
        </a:xfrm>
        <a:prstGeom prst="roundRect">
          <a:avLst/>
        </a:prstGeom>
        <a:ln w="38100">
          <a:solidFill>
            <a:schemeClr val="accent3"/>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100"/>
            <a:t>The</a:t>
          </a:r>
          <a:r>
            <a:rPr lang="en-US" sz="1100" baseline="0"/>
            <a:t> Adjusted R Square statistic indicates what percentage of the regression we have accounted for with our variables.</a:t>
          </a:r>
        </a:p>
        <a:p>
          <a:pPr algn="ctr"/>
          <a:endParaRPr lang="en-US" sz="1100" baseline="0"/>
        </a:p>
        <a:p>
          <a:pPr algn="ctr"/>
          <a:r>
            <a:rPr lang="en-US" sz="1100" baseline="0"/>
            <a:t>An adjusted R square of .967 is very high.  The equation fits the data well.</a:t>
          </a:r>
          <a:endParaRPr lang="en-US" sz="1100"/>
        </a:p>
      </xdr:txBody>
    </xdr:sp>
    <xdr:clientData/>
  </xdr:twoCellAnchor>
  <xdr:twoCellAnchor>
    <xdr:from>
      <xdr:col>10</xdr:col>
      <xdr:colOff>219075</xdr:colOff>
      <xdr:row>31</xdr:row>
      <xdr:rowOff>177800</xdr:rowOff>
    </xdr:from>
    <xdr:to>
      <xdr:col>14</xdr:col>
      <xdr:colOff>219075</xdr:colOff>
      <xdr:row>36</xdr:row>
      <xdr:rowOff>161957</xdr:rowOff>
    </xdr:to>
    <xdr:sp macro="" textlink="">
      <xdr:nvSpPr>
        <xdr:cNvPr id="9" name="Rounded Rectangle 8"/>
        <xdr:cNvSpPr/>
      </xdr:nvSpPr>
      <xdr:spPr>
        <a:xfrm>
          <a:off x="9620250" y="5905500"/>
          <a:ext cx="2921000" cy="901700"/>
        </a:xfrm>
        <a:prstGeom prst="roundRect">
          <a:avLst/>
        </a:prstGeom>
        <a:ln w="38100">
          <a:solidFill>
            <a:schemeClr val="accent3">
              <a:lumMod val="50000"/>
            </a:schemeClr>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100"/>
            <a:t>The</a:t>
          </a:r>
          <a:r>
            <a:rPr lang="en-US" sz="1100" baseline="0"/>
            <a:t> Significance F statistic indicates whether or not the data as a whole is significant.  A value of 2.57 x 10^-6 is much lower than the critical value of .05.  This data is significant</a:t>
          </a:r>
          <a:endParaRPr lang="en-US" sz="1100"/>
        </a:p>
      </xdr:txBody>
    </xdr:sp>
    <xdr:clientData/>
  </xdr:twoCellAnchor>
  <xdr:twoCellAnchor>
    <xdr:from>
      <xdr:col>7</xdr:col>
      <xdr:colOff>174625</xdr:colOff>
      <xdr:row>24</xdr:row>
      <xdr:rowOff>139700</xdr:rowOff>
    </xdr:from>
    <xdr:to>
      <xdr:col>8</xdr:col>
      <xdr:colOff>304826</xdr:colOff>
      <xdr:row>32</xdr:row>
      <xdr:rowOff>38100</xdr:rowOff>
    </xdr:to>
    <xdr:sp macro="" textlink="">
      <xdr:nvSpPr>
        <xdr:cNvPr id="10" name="Rounded Rectangle 9"/>
        <xdr:cNvSpPr/>
      </xdr:nvSpPr>
      <xdr:spPr>
        <a:xfrm>
          <a:off x="6127750" y="4565650"/>
          <a:ext cx="1231900" cy="1384300"/>
        </a:xfrm>
        <a:prstGeom prst="roundRect">
          <a:avLst/>
        </a:prstGeom>
        <a:ln w="38100">
          <a:solidFill>
            <a:schemeClr val="accent3">
              <a:lumMod val="50000"/>
            </a:schemeClr>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100"/>
            <a:t>The</a:t>
          </a:r>
          <a:r>
            <a:rPr lang="en-US" sz="1100" baseline="0"/>
            <a:t> F statistic is also high, a good indicator that the data is significant.</a:t>
          </a:r>
          <a:endParaRPr lang="en-US" sz="1100"/>
        </a:p>
      </xdr:txBody>
    </xdr:sp>
    <xdr:clientData/>
  </xdr:twoCellAnchor>
  <xdr:twoCellAnchor>
    <xdr:from>
      <xdr:col>12</xdr:col>
      <xdr:colOff>454025</xdr:colOff>
      <xdr:row>19</xdr:row>
      <xdr:rowOff>117475</xdr:rowOff>
    </xdr:from>
    <xdr:to>
      <xdr:col>17</xdr:col>
      <xdr:colOff>368300</xdr:colOff>
      <xdr:row>24</xdr:row>
      <xdr:rowOff>161925</xdr:rowOff>
    </xdr:to>
    <xdr:sp macro="" textlink="">
      <xdr:nvSpPr>
        <xdr:cNvPr id="11" name="Rounded Rectangle 10"/>
        <xdr:cNvSpPr/>
      </xdr:nvSpPr>
      <xdr:spPr>
        <a:xfrm>
          <a:off x="11430000" y="3613150"/>
          <a:ext cx="3098800" cy="965200"/>
        </a:xfrm>
        <a:prstGeom prst="roundRect">
          <a:avLst/>
        </a:prstGeom>
        <a:ln w="38100"/>
      </xdr:spPr>
      <xdr:style>
        <a:lnRef idx="2">
          <a:schemeClr val="dk1"/>
        </a:lnRef>
        <a:fillRef idx="1">
          <a:schemeClr val="lt1"/>
        </a:fillRef>
        <a:effectRef idx="0">
          <a:schemeClr val="dk1"/>
        </a:effectRef>
        <a:fontRef idx="minor">
          <a:schemeClr val="dk1"/>
        </a:fontRef>
      </xdr:style>
      <xdr:txBody>
        <a:bodyPr rtlCol="0" anchor="ctr"/>
        <a:lstStyle/>
        <a:p>
          <a:pPr algn="ctr"/>
          <a:r>
            <a:rPr lang="en-US" sz="1100"/>
            <a:t>These</a:t>
          </a:r>
          <a:r>
            <a:rPr lang="en-US" sz="1100" baseline="0"/>
            <a:t> formulas were derived from the variables in the regression, and the coefficients the regression determined. </a:t>
          </a:r>
          <a:endParaRPr lang="en-US" sz="1100"/>
        </a:p>
      </xdr:txBody>
    </xdr:sp>
    <xdr:clientData/>
  </xdr:twoCellAnchor>
  <xdr:twoCellAnchor>
    <xdr:from>
      <xdr:col>0</xdr:col>
      <xdr:colOff>393700</xdr:colOff>
      <xdr:row>35</xdr:row>
      <xdr:rowOff>31750</xdr:rowOff>
    </xdr:from>
    <xdr:to>
      <xdr:col>3</xdr:col>
      <xdr:colOff>527050</xdr:colOff>
      <xdr:row>46</xdr:row>
      <xdr:rowOff>38100</xdr:rowOff>
    </xdr:to>
    <xdr:sp macro="" textlink="">
      <xdr:nvSpPr>
        <xdr:cNvPr id="12" name="Rounded Rectangle 11"/>
        <xdr:cNvSpPr/>
      </xdr:nvSpPr>
      <xdr:spPr>
        <a:xfrm>
          <a:off x="412750" y="6502400"/>
          <a:ext cx="1962150" cy="2051050"/>
        </a:xfrm>
        <a:prstGeom prst="roundRect">
          <a:avLst/>
        </a:prstGeom>
        <a:ln w="38100">
          <a:solidFill>
            <a:schemeClr val="accent3">
              <a:lumMod val="50000"/>
            </a:schemeClr>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100"/>
            <a:t>Looking at the P-values it is easy</a:t>
          </a:r>
          <a:r>
            <a:rPr lang="en-US" sz="1100" baseline="0"/>
            <a:t> to see that cruise speed and useful load are very significant while range, retractable landing gear, and T/O ground roll are not significant at the .05 level.</a:t>
          </a:r>
          <a:endParaRPr lang="en-US" sz="1100"/>
        </a:p>
      </xdr:txBody>
    </xdr:sp>
    <xdr:clientData/>
  </xdr:twoCellAnchor>
  <xdr:twoCellAnchor>
    <xdr:from>
      <xdr:col>14</xdr:col>
      <xdr:colOff>555625</xdr:colOff>
      <xdr:row>32</xdr:row>
      <xdr:rowOff>12700</xdr:rowOff>
    </xdr:from>
    <xdr:to>
      <xdr:col>20</xdr:col>
      <xdr:colOff>25338</xdr:colOff>
      <xdr:row>37</xdr:row>
      <xdr:rowOff>44450</xdr:rowOff>
    </xdr:to>
    <xdr:sp macro="" textlink="">
      <xdr:nvSpPr>
        <xdr:cNvPr id="13" name="Rounded Rectangle 12"/>
        <xdr:cNvSpPr/>
      </xdr:nvSpPr>
      <xdr:spPr>
        <a:xfrm>
          <a:off x="13074650" y="5924550"/>
          <a:ext cx="3098800" cy="965200"/>
        </a:xfrm>
        <a:prstGeom prst="roundRect">
          <a:avLst/>
        </a:prstGeom>
        <a:ln w="38100"/>
      </xdr:spPr>
      <xdr:style>
        <a:lnRef idx="2">
          <a:schemeClr val="dk1"/>
        </a:lnRef>
        <a:fillRef idx="1">
          <a:schemeClr val="lt1"/>
        </a:fillRef>
        <a:effectRef idx="0">
          <a:schemeClr val="dk1"/>
        </a:effectRef>
        <a:fontRef idx="minor">
          <a:schemeClr val="dk1"/>
        </a:fontRef>
      </xdr:style>
      <xdr:txBody>
        <a:bodyPr rtlCol="0" anchor="ctr"/>
        <a:lstStyle/>
        <a:p>
          <a:pPr algn="ctr"/>
          <a:r>
            <a:rPr lang="en-US" sz="1100"/>
            <a:t>The</a:t>
          </a:r>
          <a:r>
            <a:rPr lang="en-US" sz="1100" baseline="0"/>
            <a:t> Retractable Landing Gear variable only affects the intercept.  The coefficient value is added to the previous intercept value.</a:t>
          </a:r>
          <a:endParaRPr lang="en-US" sz="1100"/>
        </a:p>
      </xdr:txBody>
    </xdr:sp>
    <xdr:clientData/>
  </xdr:twoCellAnchor>
  <xdr:twoCellAnchor>
    <xdr:from>
      <xdr:col>18</xdr:col>
      <xdr:colOff>231775</xdr:colOff>
      <xdr:row>25</xdr:row>
      <xdr:rowOff>25400</xdr:rowOff>
    </xdr:from>
    <xdr:to>
      <xdr:col>23</xdr:col>
      <xdr:colOff>508000</xdr:colOff>
      <xdr:row>30</xdr:row>
      <xdr:rowOff>181003</xdr:rowOff>
    </xdr:to>
    <xdr:sp macro="" textlink="">
      <xdr:nvSpPr>
        <xdr:cNvPr id="14" name="Rounded Rectangle 13"/>
        <xdr:cNvSpPr/>
      </xdr:nvSpPr>
      <xdr:spPr>
        <a:xfrm>
          <a:off x="15170150" y="4641850"/>
          <a:ext cx="3333750" cy="1066800"/>
        </a:xfrm>
        <a:prstGeom prst="roundRect">
          <a:avLst/>
        </a:prstGeom>
        <a:solidFill>
          <a:sysClr val="window" lastClr="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ysClr val="windowText" lastClr="000000"/>
              </a:solidFill>
            </a:rPr>
            <a:t>I</a:t>
          </a:r>
          <a:r>
            <a:rPr lang="en-US" sz="1100" baseline="0">
              <a:solidFill>
                <a:sysClr val="windowText" lastClr="000000"/>
              </a:solidFill>
            </a:rPr>
            <a:t> would have expected range to have a positive coefficient.  It appears that more expensive planes use their fuel supplies faster with their larger engines, and cannot make it as far. </a:t>
          </a:r>
          <a:endParaRPr 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400050</xdr:colOff>
      <xdr:row>21</xdr:row>
      <xdr:rowOff>180975</xdr:rowOff>
    </xdr:from>
    <xdr:to>
      <xdr:col>7</xdr:col>
      <xdr:colOff>600075</xdr:colOff>
      <xdr:row>36</xdr:row>
      <xdr:rowOff>152400</xdr:rowOff>
    </xdr:to>
    <xdr:graphicFrame macro="">
      <xdr:nvGraphicFramePr>
        <xdr:cNvPr id="1506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152400</xdr:colOff>
      <xdr:row>21</xdr:row>
      <xdr:rowOff>180975</xdr:rowOff>
    </xdr:from>
    <xdr:to>
      <xdr:col>13</xdr:col>
      <xdr:colOff>304800</xdr:colOff>
      <xdr:row>36</xdr:row>
      <xdr:rowOff>152400</xdr:rowOff>
    </xdr:to>
    <xdr:graphicFrame macro="">
      <xdr:nvGraphicFramePr>
        <xdr:cNvPr id="1506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390525</xdr:colOff>
      <xdr:row>38</xdr:row>
      <xdr:rowOff>57150</xdr:rowOff>
    </xdr:from>
    <xdr:to>
      <xdr:col>7</xdr:col>
      <xdr:colOff>600075</xdr:colOff>
      <xdr:row>53</xdr:row>
      <xdr:rowOff>38100</xdr:rowOff>
    </xdr:to>
    <xdr:graphicFrame macro="">
      <xdr:nvGraphicFramePr>
        <xdr:cNvPr id="1507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161925</xdr:colOff>
      <xdr:row>38</xdr:row>
      <xdr:rowOff>66675</xdr:rowOff>
    </xdr:from>
    <xdr:to>
      <xdr:col>13</xdr:col>
      <xdr:colOff>314325</xdr:colOff>
      <xdr:row>53</xdr:row>
      <xdr:rowOff>57150</xdr:rowOff>
    </xdr:to>
    <xdr:graphicFrame macro="">
      <xdr:nvGraphicFramePr>
        <xdr:cNvPr id="1507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4</xdr:col>
      <xdr:colOff>123825</xdr:colOff>
      <xdr:row>53</xdr:row>
      <xdr:rowOff>114300</xdr:rowOff>
    </xdr:from>
    <xdr:to>
      <xdr:col>11</xdr:col>
      <xdr:colOff>171450</xdr:colOff>
      <xdr:row>70</xdr:row>
      <xdr:rowOff>28575</xdr:rowOff>
    </xdr:to>
    <xdr:pic>
      <xdr:nvPicPr>
        <xdr:cNvPr id="15072" name="Picture 6" descr="Cirrus SR22 Turbo.jpg"/>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09850" y="10220325"/>
          <a:ext cx="6896100" cy="3152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146050</xdr:colOff>
      <xdr:row>70</xdr:row>
      <xdr:rowOff>25400</xdr:rowOff>
    </xdr:from>
    <xdr:to>
      <xdr:col>5</xdr:col>
      <xdr:colOff>107950</xdr:colOff>
      <xdr:row>71</xdr:row>
      <xdr:rowOff>120650</xdr:rowOff>
    </xdr:to>
    <xdr:sp macro="" textlink="">
      <xdr:nvSpPr>
        <xdr:cNvPr id="8" name="TextBox 7"/>
        <xdr:cNvSpPr txBox="1"/>
      </xdr:nvSpPr>
      <xdr:spPr>
        <a:xfrm>
          <a:off x="2755900" y="12915900"/>
          <a:ext cx="1485900" cy="29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Cirrus SR22 Turbo</a:t>
          </a:r>
        </a:p>
      </xdr:txBody>
    </xdr:sp>
    <xdr:clientData/>
  </xdr:twoCellAnchor>
  <xdr:twoCellAnchor>
    <xdr:from>
      <xdr:col>0</xdr:col>
      <xdr:colOff>0</xdr:colOff>
      <xdr:row>0</xdr:row>
      <xdr:rowOff>0</xdr:rowOff>
    </xdr:from>
    <xdr:to>
      <xdr:col>19</xdr:col>
      <xdr:colOff>76200</xdr:colOff>
      <xdr:row>5</xdr:row>
      <xdr:rowOff>44450</xdr:rowOff>
    </xdr:to>
    <xdr:sp macro="" textlink="">
      <xdr:nvSpPr>
        <xdr:cNvPr id="9" name="Text Box 9"/>
        <xdr:cNvSpPr txBox="1">
          <a:spLocks noChangeArrowheads="1"/>
        </xdr:cNvSpPr>
      </xdr:nvSpPr>
      <xdr:spPr bwMode="auto">
        <a:xfrm>
          <a:off x="0" y="0"/>
          <a:ext cx="14655800" cy="965200"/>
        </a:xfrm>
        <a:prstGeom prst="rect">
          <a:avLst/>
        </a:prstGeom>
        <a:solidFill>
          <a:srgbClr val="FFFFFF"/>
        </a:solidFill>
        <a:ln w="9525">
          <a:noFill/>
          <a:miter lim="800000"/>
          <a:headEnd/>
          <a:tailEnd/>
        </a:ln>
      </xdr:spPr>
      <xdr:txBody>
        <a:bodyPr vertOverflow="clip" wrap="square" lIns="164592" tIns="109728" rIns="0" bIns="0" anchor="t" upright="1"/>
        <a:lstStyle/>
        <a:p>
          <a:pPr algn="l" rtl="0">
            <a:defRPr sz="1000"/>
          </a:pPr>
          <a:r>
            <a:rPr lang="en-US" sz="4800" b="0" i="0" strike="noStrike">
              <a:solidFill>
                <a:srgbClr val="000000"/>
              </a:solidFill>
              <a:latin typeface="Copperplate Gothic Bold"/>
            </a:rPr>
            <a:t>New</a:t>
          </a:r>
          <a:r>
            <a:rPr lang="en-US" sz="4800" b="0" i="0" strike="noStrike" baseline="0">
              <a:solidFill>
                <a:srgbClr val="000000"/>
              </a:solidFill>
              <a:latin typeface="Copperplate Gothic Bold"/>
            </a:rPr>
            <a:t> Designs</a:t>
          </a:r>
          <a:endParaRPr lang="en-US" sz="4800" b="0" i="0" strike="noStrike">
            <a:solidFill>
              <a:srgbClr val="000000"/>
            </a:solidFill>
            <a:latin typeface="Copperplate Gothic Bold"/>
          </a:endParaRPr>
        </a:p>
      </xdr:txBody>
    </xdr:sp>
    <xdr:clientData/>
  </xdr:twoCellAnchor>
  <xdr:twoCellAnchor editAs="oneCell">
    <xdr:from>
      <xdr:col>6</xdr:col>
      <xdr:colOff>95250</xdr:colOff>
      <xdr:row>1</xdr:row>
      <xdr:rowOff>76200</xdr:rowOff>
    </xdr:from>
    <xdr:to>
      <xdr:col>7</xdr:col>
      <xdr:colOff>733425</xdr:colOff>
      <xdr:row>4</xdr:row>
      <xdr:rowOff>28575</xdr:rowOff>
    </xdr:to>
    <xdr:pic>
      <xdr:nvPicPr>
        <xdr:cNvPr id="15075" name="Picture 56" descr="C:\Documents and Settings\James Kasten\Local Settings\Temporary Internet Files\Content.IE5\2SD3QOUX\MCj03109260000[1].wmf"/>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829175" y="266700"/>
          <a:ext cx="12192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0</xdr:colOff>
      <xdr:row>23</xdr:row>
      <xdr:rowOff>0</xdr:rowOff>
    </xdr:from>
    <xdr:to>
      <xdr:col>19</xdr:col>
      <xdr:colOff>193665</xdr:colOff>
      <xdr:row>35</xdr:row>
      <xdr:rowOff>25400</xdr:rowOff>
    </xdr:to>
    <xdr:sp macro="" textlink="">
      <xdr:nvSpPr>
        <xdr:cNvPr id="11" name="Rounded Rectangle 10"/>
        <xdr:cNvSpPr/>
      </xdr:nvSpPr>
      <xdr:spPr>
        <a:xfrm>
          <a:off x="11531600" y="4241800"/>
          <a:ext cx="3251200" cy="2235200"/>
        </a:xfrm>
        <a:prstGeom prst="roundRect">
          <a:avLst/>
        </a:prstGeom>
        <a:ln w="38100"/>
      </xdr:spPr>
      <xdr:style>
        <a:lnRef idx="2">
          <a:schemeClr val="accent2"/>
        </a:lnRef>
        <a:fillRef idx="1">
          <a:schemeClr val="lt1"/>
        </a:fillRef>
        <a:effectRef idx="0">
          <a:schemeClr val="accent2"/>
        </a:effectRef>
        <a:fontRef idx="minor">
          <a:schemeClr val="dk1"/>
        </a:fontRef>
      </xdr:style>
      <xdr:txBody>
        <a:bodyPr rtlCol="0" anchor="ctr"/>
        <a:lstStyle/>
        <a:p>
          <a:pPr algn="ctr"/>
          <a:r>
            <a:rPr lang="en-US" sz="1100"/>
            <a:t>Once again it appears</a:t>
          </a:r>
          <a:r>
            <a:rPr lang="en-US" sz="1100" baseline="0"/>
            <a:t> that cruise speed seems to be the most significant variable as the line fits the data very well.</a:t>
          </a:r>
        </a:p>
        <a:p>
          <a:pPr algn="ctr"/>
          <a:endParaRPr lang="en-US" sz="1100" baseline="0"/>
        </a:p>
        <a:p>
          <a:pPr algn="ctr"/>
          <a:r>
            <a:rPr lang="en-US" sz="1100" baseline="0"/>
            <a:t>In this example, Range vs. Price seems to fit more closely, and Takeoff vs. Price indicates a slope, although still not the best fit.</a:t>
          </a:r>
        </a:p>
        <a:p>
          <a:pPr algn="ctr"/>
          <a:endParaRPr lang="en-US" sz="1100" baseline="0"/>
        </a:p>
        <a:p>
          <a:pPr algn="ctr"/>
          <a:r>
            <a:rPr lang="en-US" sz="1100" baseline="0"/>
            <a:t>Useful load follows a linear trend line fairly well.</a:t>
          </a:r>
        </a:p>
      </xdr:txBody>
    </xdr:sp>
    <xdr:clientData/>
  </xdr:twoCellAnchor>
  <xdr:twoCellAnchor>
    <xdr:from>
      <xdr:col>12</xdr:col>
      <xdr:colOff>219075</xdr:colOff>
      <xdr:row>14</xdr:row>
      <xdr:rowOff>79375</xdr:rowOff>
    </xdr:from>
    <xdr:to>
      <xdr:col>17</xdr:col>
      <xdr:colOff>146061</xdr:colOff>
      <xdr:row>21</xdr:row>
      <xdr:rowOff>19074</xdr:rowOff>
    </xdr:to>
    <xdr:sp macro="" textlink="">
      <xdr:nvSpPr>
        <xdr:cNvPr id="15" name="Oval Callout 14"/>
        <xdr:cNvSpPr/>
      </xdr:nvSpPr>
      <xdr:spPr>
        <a:xfrm>
          <a:off x="10541000" y="2654300"/>
          <a:ext cx="2965450" cy="1238250"/>
        </a:xfrm>
        <a:prstGeom prst="wedgeEllipseCallout">
          <a:avLst/>
        </a:prstGeom>
      </xdr:spPr>
      <xdr:style>
        <a:lnRef idx="2">
          <a:schemeClr val="dk1"/>
        </a:lnRef>
        <a:fillRef idx="1">
          <a:schemeClr val="lt1"/>
        </a:fillRef>
        <a:effectRef idx="0">
          <a:schemeClr val="dk1"/>
        </a:effectRef>
        <a:fontRef idx="minor">
          <a:schemeClr val="dk1"/>
        </a:fontRef>
      </xdr:style>
      <xdr:txBody>
        <a:bodyPr rtlCol="0" anchor="ctr"/>
        <a:lstStyle/>
        <a:p>
          <a:pPr algn="ctr"/>
          <a:r>
            <a:rPr lang="en-US" sz="1100"/>
            <a:t>It almost</a:t>
          </a:r>
          <a:r>
            <a:rPr lang="en-US" sz="1100" baseline="0"/>
            <a:t> </a:t>
          </a:r>
          <a:r>
            <a:rPr lang="en-US" sz="1100"/>
            <a:t>appears that range vs. price would fit</a:t>
          </a:r>
          <a:r>
            <a:rPr lang="en-US" sz="1100" baseline="0"/>
            <a:t> more closely as a logrhythmic model, however, when tested it does not meet the expectation.</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17</xdr:col>
      <xdr:colOff>450846</xdr:colOff>
      <xdr:row>5</xdr:row>
      <xdr:rowOff>44450</xdr:rowOff>
    </xdr:to>
    <xdr:sp macro="" textlink="">
      <xdr:nvSpPr>
        <xdr:cNvPr id="3" name="Text Box 9"/>
        <xdr:cNvSpPr txBox="1">
          <a:spLocks noChangeArrowheads="1"/>
        </xdr:cNvSpPr>
      </xdr:nvSpPr>
      <xdr:spPr bwMode="auto">
        <a:xfrm>
          <a:off x="0" y="0"/>
          <a:ext cx="14655800" cy="965200"/>
        </a:xfrm>
        <a:prstGeom prst="rect">
          <a:avLst/>
        </a:prstGeom>
        <a:solidFill>
          <a:srgbClr val="FFFFFF"/>
        </a:solidFill>
        <a:ln w="9525">
          <a:noFill/>
          <a:miter lim="800000"/>
          <a:headEnd/>
          <a:tailEnd/>
        </a:ln>
      </xdr:spPr>
      <xdr:txBody>
        <a:bodyPr vertOverflow="clip" wrap="square" lIns="164592" tIns="109728" rIns="0" bIns="0" anchor="t" upright="1"/>
        <a:lstStyle/>
        <a:p>
          <a:pPr algn="l" rtl="0">
            <a:defRPr sz="1000"/>
          </a:pPr>
          <a:r>
            <a:rPr lang="en-US" sz="4800" b="0" i="0" strike="noStrike">
              <a:solidFill>
                <a:srgbClr val="000000"/>
              </a:solidFill>
              <a:latin typeface="Copperplate Gothic Bold"/>
            </a:rPr>
            <a:t>New</a:t>
          </a:r>
          <a:r>
            <a:rPr lang="en-US" sz="4800" b="0" i="0" strike="noStrike" baseline="0">
              <a:solidFill>
                <a:srgbClr val="000000"/>
              </a:solidFill>
              <a:latin typeface="Copperplate Gothic Bold"/>
            </a:rPr>
            <a:t> Designs Regression</a:t>
          </a:r>
          <a:endParaRPr lang="en-US" sz="4800" b="0" i="0" strike="noStrike">
            <a:solidFill>
              <a:srgbClr val="000000"/>
            </a:solidFill>
            <a:latin typeface="Copperplate Gothic Bold"/>
          </a:endParaRPr>
        </a:p>
      </xdr:txBody>
    </xdr:sp>
    <xdr:clientData/>
  </xdr:twoCellAnchor>
  <xdr:twoCellAnchor editAs="oneCell">
    <xdr:from>
      <xdr:col>9</xdr:col>
      <xdr:colOff>1162050</xdr:colOff>
      <xdr:row>1</xdr:row>
      <xdr:rowOff>28575</xdr:rowOff>
    </xdr:from>
    <xdr:to>
      <xdr:col>11</xdr:col>
      <xdr:colOff>171450</xdr:colOff>
      <xdr:row>3</xdr:row>
      <xdr:rowOff>180975</xdr:rowOff>
    </xdr:to>
    <xdr:pic>
      <xdr:nvPicPr>
        <xdr:cNvPr id="1182" name="Picture 56" descr="C:\Documents and Settings\James Kasten\Local Settings\Temporary Internet Files\Content.IE5\2SD3QOUX\MCj03109260000[1].wm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05825" y="219075"/>
          <a:ext cx="12096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26</xdr:row>
      <xdr:rowOff>0</xdr:rowOff>
    </xdr:from>
    <xdr:to>
      <xdr:col>3</xdr:col>
      <xdr:colOff>644574</xdr:colOff>
      <xdr:row>36</xdr:row>
      <xdr:rowOff>25400</xdr:rowOff>
    </xdr:to>
    <xdr:sp macro="" textlink="">
      <xdr:nvSpPr>
        <xdr:cNvPr id="5" name="Rounded Rectangle 4"/>
        <xdr:cNvSpPr/>
      </xdr:nvSpPr>
      <xdr:spPr>
        <a:xfrm>
          <a:off x="609600" y="4800600"/>
          <a:ext cx="1892300" cy="1879600"/>
        </a:xfrm>
        <a:prstGeom prst="roundRect">
          <a:avLst/>
        </a:prstGeom>
        <a:ln w="38100">
          <a:solidFill>
            <a:schemeClr val="accent3"/>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100"/>
            <a:t>The</a:t>
          </a:r>
          <a:r>
            <a:rPr lang="en-US" sz="1100" baseline="0"/>
            <a:t> Adjusted R Square statistic is very high again.  An adjusted R square value of .961 means that 96 percent of the regression is accounted for by the variables.</a:t>
          </a:r>
          <a:endParaRPr lang="en-US" sz="1100"/>
        </a:p>
      </xdr:txBody>
    </xdr:sp>
    <xdr:clientData/>
  </xdr:twoCellAnchor>
  <xdr:twoCellAnchor>
    <xdr:from>
      <xdr:col>0</xdr:col>
      <xdr:colOff>288925</xdr:colOff>
      <xdr:row>37</xdr:row>
      <xdr:rowOff>41275</xdr:rowOff>
    </xdr:from>
    <xdr:to>
      <xdr:col>3</xdr:col>
      <xdr:colOff>412750</xdr:colOff>
      <xdr:row>43</xdr:row>
      <xdr:rowOff>101649</xdr:rowOff>
    </xdr:to>
    <xdr:sp macro="" textlink="">
      <xdr:nvSpPr>
        <xdr:cNvPr id="6" name="Rounded Rectangle 5"/>
        <xdr:cNvSpPr/>
      </xdr:nvSpPr>
      <xdr:spPr>
        <a:xfrm>
          <a:off x="298450" y="6870700"/>
          <a:ext cx="1962150" cy="1187450"/>
        </a:xfrm>
        <a:prstGeom prst="roundRect">
          <a:avLst/>
        </a:prstGeom>
        <a:ln w="38100">
          <a:solidFill>
            <a:schemeClr val="accent3">
              <a:lumMod val="50000"/>
            </a:schemeClr>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100"/>
            <a:t>The</a:t>
          </a:r>
          <a:r>
            <a:rPr lang="en-US" sz="1100" baseline="0"/>
            <a:t> P-values indicate that the only variable that was not statistically different from 0 was T/O Ground Roll.</a:t>
          </a:r>
          <a:endParaRPr lang="en-US" sz="1100"/>
        </a:p>
      </xdr:txBody>
    </xdr:sp>
    <xdr:clientData/>
  </xdr:twoCellAnchor>
  <xdr:twoCellAnchor>
    <xdr:from>
      <xdr:col>10</xdr:col>
      <xdr:colOff>342900</xdr:colOff>
      <xdr:row>31</xdr:row>
      <xdr:rowOff>136525</xdr:rowOff>
    </xdr:from>
    <xdr:to>
      <xdr:col>12</xdr:col>
      <xdr:colOff>704850</xdr:colOff>
      <xdr:row>38</xdr:row>
      <xdr:rowOff>6398</xdr:rowOff>
    </xdr:to>
    <xdr:sp macro="" textlink="">
      <xdr:nvSpPr>
        <xdr:cNvPr id="8" name="Rounded Rectangle 7"/>
        <xdr:cNvSpPr/>
      </xdr:nvSpPr>
      <xdr:spPr>
        <a:xfrm>
          <a:off x="9620250" y="5848350"/>
          <a:ext cx="1962150" cy="1187450"/>
        </a:xfrm>
        <a:prstGeom prst="roundRect">
          <a:avLst/>
        </a:prstGeom>
        <a:ln w="38100">
          <a:solidFill>
            <a:schemeClr val="accent3">
              <a:lumMod val="50000"/>
            </a:schemeClr>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100"/>
            <a:t>With a significant</a:t>
          </a:r>
          <a:r>
            <a:rPr lang="en-US" sz="1100" baseline="0"/>
            <a:t> F value of 2.66 x 10^-6, the data as a whole is significant.</a:t>
          </a:r>
          <a:endParaRPr lang="en-US" sz="1100"/>
        </a:p>
      </xdr:txBody>
    </xdr:sp>
    <xdr:clientData/>
  </xdr:twoCellAnchor>
  <xdr:twoCellAnchor>
    <xdr:from>
      <xdr:col>8</xdr:col>
      <xdr:colOff>415925</xdr:colOff>
      <xdr:row>54</xdr:row>
      <xdr:rowOff>177800</xdr:rowOff>
    </xdr:from>
    <xdr:to>
      <xdr:col>10</xdr:col>
      <xdr:colOff>212786</xdr:colOff>
      <xdr:row>60</xdr:row>
      <xdr:rowOff>120650</xdr:rowOff>
    </xdr:to>
    <xdr:sp macro="" textlink="">
      <xdr:nvSpPr>
        <xdr:cNvPr id="9" name="Rounded Rectangle 8"/>
        <xdr:cNvSpPr/>
      </xdr:nvSpPr>
      <xdr:spPr>
        <a:xfrm>
          <a:off x="7385050" y="10172700"/>
          <a:ext cx="2095500" cy="1047750"/>
        </a:xfrm>
        <a:prstGeom prst="roundRect">
          <a:avLst/>
        </a:prstGeom>
        <a:ln w="38100"/>
      </xdr:spPr>
      <xdr:style>
        <a:lnRef idx="2">
          <a:schemeClr val="dk1"/>
        </a:lnRef>
        <a:fillRef idx="1">
          <a:schemeClr val="lt1"/>
        </a:fillRef>
        <a:effectRef idx="0">
          <a:schemeClr val="dk1"/>
        </a:effectRef>
        <a:fontRef idx="minor">
          <a:schemeClr val="dk1"/>
        </a:fontRef>
      </xdr:style>
      <xdr:txBody>
        <a:bodyPr rtlCol="0" anchor="ctr"/>
        <a:lstStyle/>
        <a:p>
          <a:pPr algn="ctr"/>
          <a:r>
            <a:rPr lang="en-US" sz="1100"/>
            <a:t>Once</a:t>
          </a:r>
          <a:r>
            <a:rPr lang="en-US" sz="1100" baseline="0"/>
            <a:t> again there weren't any extreme outliers in this sample.</a:t>
          </a:r>
          <a:endParaRPr lang="en-US" sz="1100"/>
        </a:p>
      </xdr:txBody>
    </xdr:sp>
    <xdr:clientData/>
  </xdr:twoCellAnchor>
  <xdr:twoCellAnchor>
    <xdr:from>
      <xdr:col>12</xdr:col>
      <xdr:colOff>561975</xdr:colOff>
      <xdr:row>17</xdr:row>
      <xdr:rowOff>63500</xdr:rowOff>
    </xdr:from>
    <xdr:to>
      <xdr:col>17</xdr:col>
      <xdr:colOff>400050</xdr:colOff>
      <xdr:row>24</xdr:row>
      <xdr:rowOff>133350</xdr:rowOff>
    </xdr:to>
    <xdr:sp macro="" textlink="">
      <xdr:nvSpPr>
        <xdr:cNvPr id="10" name="Rounded Rectangle 9"/>
        <xdr:cNvSpPr/>
      </xdr:nvSpPr>
      <xdr:spPr>
        <a:xfrm>
          <a:off x="11430000" y="3200400"/>
          <a:ext cx="3175000" cy="1358900"/>
        </a:xfrm>
        <a:prstGeom prst="roundRect">
          <a:avLst/>
        </a:prstGeom>
        <a:ln w="38100">
          <a:solidFill>
            <a:schemeClr val="accent6">
              <a:lumMod val="75000"/>
            </a:schemeClr>
          </a:solidFill>
        </a:ln>
      </xdr:spPr>
      <xdr:style>
        <a:lnRef idx="2">
          <a:schemeClr val="dk1"/>
        </a:lnRef>
        <a:fillRef idx="1">
          <a:schemeClr val="lt1"/>
        </a:fillRef>
        <a:effectRef idx="0">
          <a:schemeClr val="dk1"/>
        </a:effectRef>
        <a:fontRef idx="minor">
          <a:schemeClr val="dk1"/>
        </a:fontRef>
      </xdr:style>
      <xdr:txBody>
        <a:bodyPr rtlCol="0" anchor="ctr"/>
        <a:lstStyle/>
        <a:p>
          <a:pPr algn="ctr"/>
          <a:r>
            <a:rPr lang="en-US" sz="1100"/>
            <a:t>This</a:t>
          </a:r>
          <a:r>
            <a:rPr lang="en-US" sz="1100" baseline="0"/>
            <a:t> equation differs from the Old Design regression equation, mostly in cruise speed and retractable landing gear.  I would say this is most likely caused by small sample size, but there may be a difference.  We will have to examine whether or not we can pool the data by performing a Chow Test</a:t>
          </a: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64</xdr:row>
      <xdr:rowOff>0</xdr:rowOff>
    </xdr:from>
    <xdr:to>
      <xdr:col>12</xdr:col>
      <xdr:colOff>285750</xdr:colOff>
      <xdr:row>78</xdr:row>
      <xdr:rowOff>123825</xdr:rowOff>
    </xdr:to>
    <xdr:pic>
      <xdr:nvPicPr>
        <xdr:cNvPr id="3350" name="Picture 2" descr="Mooney_Acclaim_2_med.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53300" y="12277725"/>
          <a:ext cx="3429000" cy="2790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12700</xdr:colOff>
      <xdr:row>78</xdr:row>
      <xdr:rowOff>101600</xdr:rowOff>
    </xdr:from>
    <xdr:to>
      <xdr:col>9</xdr:col>
      <xdr:colOff>1143152</xdr:colOff>
      <xdr:row>79</xdr:row>
      <xdr:rowOff>181093</xdr:rowOff>
    </xdr:to>
    <xdr:sp macro="" textlink="">
      <xdr:nvSpPr>
        <xdr:cNvPr id="4" name="TextBox 3"/>
        <xdr:cNvSpPr txBox="1"/>
      </xdr:nvSpPr>
      <xdr:spPr>
        <a:xfrm>
          <a:off x="7721600" y="14516100"/>
          <a:ext cx="1181100" cy="260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Mooney Acclaim </a:t>
          </a:r>
        </a:p>
      </xdr:txBody>
    </xdr:sp>
    <xdr:clientData/>
  </xdr:twoCellAnchor>
  <xdr:twoCellAnchor>
    <xdr:from>
      <xdr:col>0</xdr:col>
      <xdr:colOff>0</xdr:colOff>
      <xdr:row>0</xdr:row>
      <xdr:rowOff>0</xdr:rowOff>
    </xdr:from>
    <xdr:to>
      <xdr:col>18</xdr:col>
      <xdr:colOff>31750</xdr:colOff>
      <xdr:row>5</xdr:row>
      <xdr:rowOff>44450</xdr:rowOff>
    </xdr:to>
    <xdr:sp macro="" textlink="">
      <xdr:nvSpPr>
        <xdr:cNvPr id="5" name="Text Box 9"/>
        <xdr:cNvSpPr txBox="1">
          <a:spLocks noChangeArrowheads="1"/>
        </xdr:cNvSpPr>
      </xdr:nvSpPr>
      <xdr:spPr bwMode="auto">
        <a:xfrm>
          <a:off x="0" y="0"/>
          <a:ext cx="14655800" cy="965200"/>
        </a:xfrm>
        <a:prstGeom prst="rect">
          <a:avLst/>
        </a:prstGeom>
        <a:solidFill>
          <a:srgbClr val="FFFFFF"/>
        </a:solidFill>
        <a:ln w="9525">
          <a:noFill/>
          <a:miter lim="800000"/>
          <a:headEnd/>
          <a:tailEnd/>
        </a:ln>
      </xdr:spPr>
      <xdr:txBody>
        <a:bodyPr vertOverflow="clip" wrap="square" lIns="164592" tIns="109728" rIns="0" bIns="0" anchor="t" upright="1"/>
        <a:lstStyle/>
        <a:p>
          <a:pPr algn="l" rtl="0">
            <a:defRPr sz="1000"/>
          </a:pPr>
          <a:r>
            <a:rPr lang="en-US" sz="4800" b="0" i="0" strike="noStrike">
              <a:solidFill>
                <a:srgbClr val="000000"/>
              </a:solidFill>
              <a:latin typeface="Copperplate Gothic Bold"/>
            </a:rPr>
            <a:t>Pooled</a:t>
          </a:r>
          <a:r>
            <a:rPr lang="en-US" sz="4800" b="0" i="0" strike="noStrike" baseline="0">
              <a:solidFill>
                <a:srgbClr val="000000"/>
              </a:solidFill>
              <a:latin typeface="Copperplate Gothic Bold"/>
            </a:rPr>
            <a:t> Regression</a:t>
          </a:r>
          <a:endParaRPr lang="en-US" sz="4800" b="0" i="0" strike="noStrike">
            <a:solidFill>
              <a:srgbClr val="000000"/>
            </a:solidFill>
            <a:latin typeface="Copperplate Gothic Bold"/>
          </a:endParaRPr>
        </a:p>
      </xdr:txBody>
    </xdr:sp>
    <xdr:clientData/>
  </xdr:twoCellAnchor>
  <xdr:twoCellAnchor editAs="oneCell">
    <xdr:from>
      <xdr:col>8</xdr:col>
      <xdr:colOff>171450</xdr:colOff>
      <xdr:row>1</xdr:row>
      <xdr:rowOff>19050</xdr:rowOff>
    </xdr:from>
    <xdr:to>
      <xdr:col>9</xdr:col>
      <xdr:colOff>704850</xdr:colOff>
      <xdr:row>3</xdr:row>
      <xdr:rowOff>171450</xdr:rowOff>
    </xdr:to>
    <xdr:pic>
      <xdr:nvPicPr>
        <xdr:cNvPr id="3353" name="Picture 56" descr="C:\Documents and Settings\James Kasten\Local Settings\Temporary Internet Files\Content.IE5\2SD3QOUX\MCj03109260000[1].wm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838950" y="209550"/>
          <a:ext cx="12192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161925</xdr:colOff>
      <xdr:row>34</xdr:row>
      <xdr:rowOff>133350</xdr:rowOff>
    </xdr:from>
    <xdr:to>
      <xdr:col>3</xdr:col>
      <xdr:colOff>584186</xdr:colOff>
      <xdr:row>50</xdr:row>
      <xdr:rowOff>180975</xdr:rowOff>
    </xdr:to>
    <xdr:sp macro="" textlink="">
      <xdr:nvSpPr>
        <xdr:cNvPr id="8" name="Explosion 1 7"/>
        <xdr:cNvSpPr/>
      </xdr:nvSpPr>
      <xdr:spPr>
        <a:xfrm>
          <a:off x="171450" y="6400800"/>
          <a:ext cx="2260600" cy="3009900"/>
        </a:xfrm>
        <a:prstGeom prst="irregularSeal1">
          <a:avLst/>
        </a:prstGeom>
      </xdr:spPr>
      <xdr:style>
        <a:lnRef idx="2">
          <a:schemeClr val="accent2"/>
        </a:lnRef>
        <a:fillRef idx="1">
          <a:schemeClr val="lt1"/>
        </a:fillRef>
        <a:effectRef idx="0">
          <a:schemeClr val="accent2"/>
        </a:effectRef>
        <a:fontRef idx="minor">
          <a:schemeClr val="dk1"/>
        </a:fontRef>
      </xdr:style>
      <xdr:txBody>
        <a:bodyPr rtlCol="0" anchor="ctr"/>
        <a:lstStyle/>
        <a:p>
          <a:pPr algn="ctr"/>
          <a:r>
            <a:rPr lang="en-US" sz="1100"/>
            <a:t>The Chow Test must now be</a:t>
          </a:r>
          <a:r>
            <a:rPr lang="en-US" sz="1100" baseline="0"/>
            <a:t> performed to tell if this data was pooled fairly.</a:t>
          </a:r>
        </a:p>
      </xdr:txBody>
    </xdr:sp>
    <xdr:clientData/>
  </xdr:twoCellAnchor>
  <xdr:twoCellAnchor>
    <xdr:from>
      <xdr:col>0</xdr:col>
      <xdr:colOff>355600</xdr:colOff>
      <xdr:row>50</xdr:row>
      <xdr:rowOff>44450</xdr:rowOff>
    </xdr:from>
    <xdr:to>
      <xdr:col>3</xdr:col>
      <xdr:colOff>38057</xdr:colOff>
      <xdr:row>58</xdr:row>
      <xdr:rowOff>104794</xdr:rowOff>
    </xdr:to>
    <xdr:sp macro="" textlink="">
      <xdr:nvSpPr>
        <xdr:cNvPr id="9" name="Rounded Rectangle 8"/>
        <xdr:cNvSpPr/>
      </xdr:nvSpPr>
      <xdr:spPr>
        <a:xfrm>
          <a:off x="374650" y="9283700"/>
          <a:ext cx="1492250" cy="1536700"/>
        </a:xfrm>
        <a:prstGeom prst="roundRect">
          <a:avLst/>
        </a:prstGeom>
        <a:ln w="38100"/>
      </xdr:spPr>
      <xdr:style>
        <a:lnRef idx="2">
          <a:schemeClr val="dk1"/>
        </a:lnRef>
        <a:fillRef idx="1">
          <a:schemeClr val="lt1"/>
        </a:fillRef>
        <a:effectRef idx="0">
          <a:schemeClr val="dk1"/>
        </a:effectRef>
        <a:fontRef idx="minor">
          <a:schemeClr val="dk1"/>
        </a:fontRef>
      </xdr:style>
      <xdr:txBody>
        <a:bodyPr rtlCol="0" anchor="ctr"/>
        <a:lstStyle/>
        <a:p>
          <a:pPr algn="ctr"/>
          <a:r>
            <a:rPr lang="en-US" sz="1100"/>
            <a:t>The Chow Test on the next worksheet confirms that the</a:t>
          </a:r>
          <a:r>
            <a:rPr lang="en-US" sz="1100" baseline="0"/>
            <a:t> two samples were pooled appropriately.</a:t>
          </a:r>
          <a:endParaRPr lang="en-US" sz="1100"/>
        </a:p>
      </xdr:txBody>
    </xdr:sp>
    <xdr:clientData/>
  </xdr:twoCellAnchor>
  <xdr:twoCellAnchor>
    <xdr:from>
      <xdr:col>6</xdr:col>
      <xdr:colOff>596900</xdr:colOff>
      <xdr:row>59</xdr:row>
      <xdr:rowOff>95250</xdr:rowOff>
    </xdr:from>
    <xdr:to>
      <xdr:col>9</xdr:col>
      <xdr:colOff>1285848</xdr:colOff>
      <xdr:row>63</xdr:row>
      <xdr:rowOff>57150</xdr:rowOff>
    </xdr:to>
    <xdr:sp macro="" textlink="">
      <xdr:nvSpPr>
        <xdr:cNvPr id="10" name="Rounded Rectangle 9"/>
        <xdr:cNvSpPr/>
      </xdr:nvSpPr>
      <xdr:spPr>
        <a:xfrm>
          <a:off x="5626100" y="11010900"/>
          <a:ext cx="3435350" cy="698500"/>
        </a:xfrm>
        <a:prstGeom prst="roundRect">
          <a:avLst/>
        </a:prstGeom>
        <a:ln w="38100"/>
      </xdr:spPr>
      <xdr:style>
        <a:lnRef idx="2">
          <a:schemeClr val="dk1"/>
        </a:lnRef>
        <a:fillRef idx="1">
          <a:schemeClr val="lt1"/>
        </a:fillRef>
        <a:effectRef idx="0">
          <a:schemeClr val="dk1"/>
        </a:effectRef>
        <a:fontRef idx="minor">
          <a:schemeClr val="dk1"/>
        </a:fontRef>
      </xdr:style>
      <xdr:txBody>
        <a:bodyPr rtlCol="0" anchor="ctr"/>
        <a:lstStyle/>
        <a:p>
          <a:pPr algn="ctr"/>
          <a:r>
            <a:rPr lang="en-US" sz="1100"/>
            <a:t>The</a:t>
          </a:r>
          <a:r>
            <a:rPr lang="en-US" sz="1100" baseline="0"/>
            <a:t> P-values of this regression indicate that all of my variables are statistically significant.  As all the P-values are below .05</a:t>
          </a:r>
          <a:endParaRPr lang="en-US" sz="1100"/>
        </a:p>
      </xdr:txBody>
    </xdr:sp>
    <xdr:clientData/>
  </xdr:twoCellAnchor>
  <xdr:twoCellAnchor>
    <xdr:from>
      <xdr:col>9</xdr:col>
      <xdr:colOff>6350</xdr:colOff>
      <xdr:row>42</xdr:row>
      <xdr:rowOff>0</xdr:rowOff>
    </xdr:from>
    <xdr:to>
      <xdr:col>12</xdr:col>
      <xdr:colOff>219066</xdr:colOff>
      <xdr:row>46</xdr:row>
      <xdr:rowOff>60362</xdr:rowOff>
    </xdr:to>
    <xdr:sp macro="" textlink="">
      <xdr:nvSpPr>
        <xdr:cNvPr id="11" name="Rounded Rectangle 10"/>
        <xdr:cNvSpPr/>
      </xdr:nvSpPr>
      <xdr:spPr>
        <a:xfrm>
          <a:off x="7715250" y="7753350"/>
          <a:ext cx="3333750" cy="793750"/>
        </a:xfrm>
        <a:prstGeom prst="roundRect">
          <a:avLst/>
        </a:prstGeom>
        <a:solidFill>
          <a:sysClr val="window" lastClr="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ysClr val="windowText" lastClr="000000"/>
              </a:solidFill>
            </a:rPr>
            <a:t>The</a:t>
          </a:r>
          <a:r>
            <a:rPr lang="en-US" sz="1100" baseline="0">
              <a:solidFill>
                <a:sysClr val="windowText" lastClr="000000"/>
              </a:solidFill>
            </a:rPr>
            <a:t> significance F value is extremely low indicating significant data as a whole.</a:t>
          </a:r>
          <a:endParaRPr lang="en-US" sz="1100">
            <a:solidFill>
              <a:sysClr val="windowText" lastClr="000000"/>
            </a:solidFill>
          </a:endParaRPr>
        </a:p>
      </xdr:txBody>
    </xdr:sp>
    <xdr:clientData/>
  </xdr:twoCellAnchor>
  <xdr:twoCellAnchor>
    <xdr:from>
      <xdr:col>6</xdr:col>
      <xdr:colOff>123825</xdr:colOff>
      <xdr:row>41</xdr:row>
      <xdr:rowOff>117475</xdr:rowOff>
    </xdr:from>
    <xdr:to>
      <xdr:col>8</xdr:col>
      <xdr:colOff>225425</xdr:colOff>
      <xdr:row>45</xdr:row>
      <xdr:rowOff>158823</xdr:rowOff>
    </xdr:to>
    <xdr:sp macro="" textlink="">
      <xdr:nvSpPr>
        <xdr:cNvPr id="12" name="Rounded Rectangle 11"/>
        <xdr:cNvSpPr/>
      </xdr:nvSpPr>
      <xdr:spPr>
        <a:xfrm>
          <a:off x="5124450" y="7677150"/>
          <a:ext cx="2101850" cy="793750"/>
        </a:xfrm>
        <a:prstGeom prst="roundRect">
          <a:avLst/>
        </a:prstGeom>
        <a:solidFill>
          <a:sysClr val="window" lastClr="FFFFFF"/>
        </a:solid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ysClr val="windowText" lastClr="000000"/>
              </a:solidFill>
            </a:rPr>
            <a:t>The</a:t>
          </a:r>
          <a:r>
            <a:rPr lang="en-US" sz="1100" baseline="0">
              <a:solidFill>
                <a:sysClr val="windowText" lastClr="000000"/>
              </a:solidFill>
            </a:rPr>
            <a:t> Adjusted R Square value is .95, still very high.</a:t>
          </a:r>
          <a:endParaRPr lang="en-US" sz="1100">
            <a:solidFill>
              <a:sysClr val="windowText" lastClr="000000"/>
            </a:solidFill>
          </a:endParaRPr>
        </a:p>
      </xdr:txBody>
    </xdr:sp>
    <xdr:clientData/>
  </xdr:twoCellAnchor>
  <xdr:twoCellAnchor>
    <xdr:from>
      <xdr:col>1</xdr:col>
      <xdr:colOff>342900</xdr:colOff>
      <xdr:row>68</xdr:row>
      <xdr:rowOff>60325</xdr:rowOff>
    </xdr:from>
    <xdr:to>
      <xdr:col>3</xdr:col>
      <xdr:colOff>606446</xdr:colOff>
      <xdr:row>73</xdr:row>
      <xdr:rowOff>25465</xdr:rowOff>
    </xdr:to>
    <xdr:sp macro="" textlink="">
      <xdr:nvSpPr>
        <xdr:cNvPr id="13" name="Rounded Rectangle 12"/>
        <xdr:cNvSpPr/>
      </xdr:nvSpPr>
      <xdr:spPr>
        <a:xfrm>
          <a:off x="971550" y="12630150"/>
          <a:ext cx="1492250" cy="895350"/>
        </a:xfrm>
        <a:prstGeom prst="roundRect">
          <a:avLst/>
        </a:prstGeom>
        <a:ln w="38100"/>
      </xdr:spPr>
      <xdr:style>
        <a:lnRef idx="2">
          <a:schemeClr val="dk1"/>
        </a:lnRef>
        <a:fillRef idx="1">
          <a:schemeClr val="lt1"/>
        </a:fillRef>
        <a:effectRef idx="0">
          <a:schemeClr val="dk1"/>
        </a:effectRef>
        <a:fontRef idx="minor">
          <a:schemeClr val="dk1"/>
        </a:fontRef>
      </xdr:style>
      <xdr:txBody>
        <a:bodyPr rtlCol="0" anchor="ctr"/>
        <a:lstStyle/>
        <a:p>
          <a:pPr algn="ctr"/>
          <a:r>
            <a:rPr lang="en-US" sz="1100"/>
            <a:t>These</a:t>
          </a:r>
          <a:r>
            <a:rPr lang="en-US" sz="1100" baseline="0"/>
            <a:t> Residuals are examined on the Residuals page.</a:t>
          </a:r>
          <a:endParaRPr lang="en-US" sz="1100"/>
        </a:p>
      </xdr:txBody>
    </xdr:sp>
    <xdr:clientData/>
  </xdr:twoCellAnchor>
  <xdr:twoCellAnchor>
    <xdr:from>
      <xdr:col>0</xdr:col>
      <xdr:colOff>69850</xdr:colOff>
      <xdr:row>8</xdr:row>
      <xdr:rowOff>158750</xdr:rowOff>
    </xdr:from>
    <xdr:to>
      <xdr:col>1</xdr:col>
      <xdr:colOff>488950</xdr:colOff>
      <xdr:row>18</xdr:row>
      <xdr:rowOff>95250</xdr:rowOff>
    </xdr:to>
    <xdr:sp macro="" textlink="">
      <xdr:nvSpPr>
        <xdr:cNvPr id="14" name="Rounded Rectangle 13"/>
        <xdr:cNvSpPr/>
      </xdr:nvSpPr>
      <xdr:spPr>
        <a:xfrm>
          <a:off x="69850" y="1638300"/>
          <a:ext cx="1047750" cy="1778000"/>
        </a:xfrm>
        <a:prstGeom prst="roundRect">
          <a:avLst/>
        </a:prstGeom>
      </xdr:spPr>
      <xdr:style>
        <a:lnRef idx="2">
          <a:schemeClr val="accent6"/>
        </a:lnRef>
        <a:fillRef idx="1">
          <a:schemeClr val="lt1"/>
        </a:fillRef>
        <a:effectRef idx="0">
          <a:schemeClr val="accent6"/>
        </a:effectRef>
        <a:fontRef idx="minor">
          <a:schemeClr val="dk1"/>
        </a:fontRef>
      </xdr:style>
      <xdr:txBody>
        <a:bodyPr rtlCol="0" anchor="ctr"/>
        <a:lstStyle/>
        <a:p>
          <a:pPr algn="ctr"/>
          <a:r>
            <a:rPr lang="en-US" sz="1100"/>
            <a:t>Linear regression</a:t>
          </a:r>
          <a:r>
            <a:rPr lang="en-US" sz="1100" baseline="0"/>
            <a:t> is used for all variables as both smaller samples were best fit with linear models.  </a:t>
          </a:r>
          <a:endParaRPr lang="en-US" sz="1100"/>
        </a:p>
      </xdr:txBody>
    </xdr:sp>
    <xdr:clientData/>
  </xdr:twoCellAnchor>
  <xdr:twoCellAnchor>
    <xdr:from>
      <xdr:col>0</xdr:col>
      <xdr:colOff>123825</xdr:colOff>
      <xdr:row>59</xdr:row>
      <xdr:rowOff>114300</xdr:rowOff>
    </xdr:from>
    <xdr:to>
      <xdr:col>3</xdr:col>
      <xdr:colOff>495300</xdr:colOff>
      <xdr:row>65</xdr:row>
      <xdr:rowOff>38100</xdr:rowOff>
    </xdr:to>
    <xdr:sp macro="" textlink="">
      <xdr:nvSpPr>
        <xdr:cNvPr id="16" name="Oval Callout 15"/>
        <xdr:cNvSpPr/>
      </xdr:nvSpPr>
      <xdr:spPr>
        <a:xfrm>
          <a:off x="133350" y="11029950"/>
          <a:ext cx="2209800" cy="1035050"/>
        </a:xfrm>
        <a:prstGeom prst="wedgeEllipseCallout">
          <a:avLst/>
        </a:prstGeom>
      </xdr:spPr>
      <xdr:style>
        <a:lnRef idx="2">
          <a:schemeClr val="accent2"/>
        </a:lnRef>
        <a:fillRef idx="1">
          <a:schemeClr val="lt1"/>
        </a:fillRef>
        <a:effectRef idx="0">
          <a:schemeClr val="accent2"/>
        </a:effectRef>
        <a:fontRef idx="minor">
          <a:schemeClr val="dk1"/>
        </a:fontRef>
      </xdr:style>
      <xdr:txBody>
        <a:bodyPr rtlCol="0" anchor="ctr"/>
        <a:lstStyle/>
        <a:p>
          <a:pPr algn="ctr"/>
          <a:r>
            <a:rPr lang="en-US" sz="1100"/>
            <a:t>Standard</a:t>
          </a:r>
          <a:r>
            <a:rPr lang="en-US" sz="1100" baseline="0"/>
            <a:t> Error decreased for all variables in the pooled regression.</a:t>
          </a:r>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311155</xdr:colOff>
      <xdr:row>5</xdr:row>
      <xdr:rowOff>44450</xdr:rowOff>
    </xdr:to>
    <xdr:sp macro="" textlink="">
      <xdr:nvSpPr>
        <xdr:cNvPr id="1058825" name="Text Box 9"/>
        <xdr:cNvSpPr txBox="1">
          <a:spLocks noChangeArrowheads="1"/>
        </xdr:cNvSpPr>
      </xdr:nvSpPr>
      <xdr:spPr bwMode="auto">
        <a:xfrm>
          <a:off x="0" y="0"/>
          <a:ext cx="11868150" cy="965200"/>
        </a:xfrm>
        <a:prstGeom prst="rect">
          <a:avLst/>
        </a:prstGeom>
        <a:solidFill>
          <a:srgbClr val="FFFFFF"/>
        </a:solidFill>
        <a:ln w="9525">
          <a:noFill/>
          <a:miter lim="800000"/>
          <a:headEnd/>
          <a:tailEnd/>
        </a:ln>
      </xdr:spPr>
      <xdr:txBody>
        <a:bodyPr vertOverflow="clip" wrap="square" lIns="164592" tIns="109728" rIns="0" bIns="0" anchor="t" upright="1"/>
        <a:lstStyle/>
        <a:p>
          <a:pPr algn="l" rtl="0">
            <a:defRPr sz="1000"/>
          </a:pPr>
          <a:r>
            <a:rPr lang="en-US" sz="4800" b="0" i="0" strike="noStrike">
              <a:solidFill>
                <a:srgbClr val="000000"/>
              </a:solidFill>
              <a:latin typeface="Copperplate Gothic Bold"/>
            </a:rPr>
            <a:t>Chow Test</a:t>
          </a:r>
        </a:p>
      </xdr:txBody>
    </xdr:sp>
    <xdr:clientData/>
  </xdr:twoCellAnchor>
  <xdr:twoCellAnchor>
    <xdr:from>
      <xdr:col>4</xdr:col>
      <xdr:colOff>406400</xdr:colOff>
      <xdr:row>7</xdr:row>
      <xdr:rowOff>180975</xdr:rowOff>
    </xdr:from>
    <xdr:to>
      <xdr:col>10</xdr:col>
      <xdr:colOff>463550</xdr:colOff>
      <xdr:row>15</xdr:row>
      <xdr:rowOff>25422</xdr:rowOff>
    </xdr:to>
    <xdr:sp macro="" textlink="">
      <xdr:nvSpPr>
        <xdr:cNvPr id="3" name="TextBox 2"/>
        <xdr:cNvSpPr txBox="1"/>
      </xdr:nvSpPr>
      <xdr:spPr>
        <a:xfrm>
          <a:off x="3822700" y="1460500"/>
          <a:ext cx="4933950" cy="1327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rtl="0"/>
          <a:r>
            <a:rPr lang="en-US" sz="2400" b="1" i="0">
              <a:solidFill>
                <a:schemeClr val="dk1"/>
              </a:solidFill>
              <a:latin typeface="+mn-lt"/>
              <a:ea typeface="+mn-ea"/>
              <a:cs typeface="+mn-cs"/>
            </a:rPr>
            <a:t>Chow Test</a:t>
          </a:r>
        </a:p>
        <a:p>
          <a:pPr rtl="0"/>
          <a:r>
            <a:rPr lang="en-US" sz="2400" b="1" i="0">
              <a:solidFill>
                <a:schemeClr val="dk1"/>
              </a:solidFill>
              <a:latin typeface="+mn-lt"/>
              <a:ea typeface="+mn-ea"/>
              <a:cs typeface="+mn-cs"/>
            </a:rPr>
            <a:t>F =  </a:t>
          </a:r>
          <a:r>
            <a:rPr lang="en-US" sz="2400" b="1" i="0" u="sng">
              <a:solidFill>
                <a:schemeClr val="dk1"/>
              </a:solidFill>
              <a:latin typeface="+mn-lt"/>
              <a:ea typeface="+mn-ea"/>
              <a:cs typeface="+mn-cs"/>
            </a:rPr>
            <a:t>(SSpooled -  SSunpooled)/k</a:t>
          </a:r>
          <a:endParaRPr lang="en-US" sz="2400" b="1" i="0">
            <a:solidFill>
              <a:schemeClr val="dk1"/>
            </a:solidFill>
            <a:latin typeface="+mn-lt"/>
            <a:ea typeface="+mn-ea"/>
            <a:cs typeface="+mn-cs"/>
          </a:endParaRPr>
        </a:p>
        <a:p>
          <a:pPr rtl="0"/>
          <a:r>
            <a:rPr lang="en-US" sz="2400" b="1" i="0">
              <a:solidFill>
                <a:schemeClr val="dk1"/>
              </a:solidFill>
              <a:latin typeface="+mn-lt"/>
              <a:ea typeface="+mn-ea"/>
              <a:cs typeface="+mn-cs"/>
            </a:rPr>
            <a:t>          (SSunpooled)/n-2k</a:t>
          </a:r>
          <a:endParaRPr lang="en-US" sz="2400" b="0" i="0">
            <a:solidFill>
              <a:schemeClr val="dk1"/>
            </a:solidFill>
            <a:latin typeface="+mn-lt"/>
            <a:ea typeface="+mn-ea"/>
            <a:cs typeface="+mn-cs"/>
          </a:endParaRPr>
        </a:p>
        <a:p>
          <a:endParaRPr lang="en-US" sz="1100"/>
        </a:p>
      </xdr:txBody>
    </xdr:sp>
    <xdr:clientData/>
  </xdr:twoCellAnchor>
  <xdr:twoCellAnchor>
    <xdr:from>
      <xdr:col>2</xdr:col>
      <xdr:colOff>546100</xdr:colOff>
      <xdr:row>27</xdr:row>
      <xdr:rowOff>161925</xdr:rowOff>
    </xdr:from>
    <xdr:to>
      <xdr:col>8</xdr:col>
      <xdr:colOff>142869</xdr:colOff>
      <xdr:row>32</xdr:row>
      <xdr:rowOff>44486</xdr:rowOff>
    </xdr:to>
    <xdr:sp macro="" textlink="">
      <xdr:nvSpPr>
        <xdr:cNvPr id="4" name="Rounded Rectangle 3"/>
        <xdr:cNvSpPr/>
      </xdr:nvSpPr>
      <xdr:spPr>
        <a:xfrm>
          <a:off x="1784350" y="5340350"/>
          <a:ext cx="4584700" cy="812800"/>
        </a:xfrm>
        <a:prstGeom prst="roundRect">
          <a:avLst/>
        </a:prstGeom>
        <a:solidFill>
          <a:sysClr val="window" lastClr="FFFFFF"/>
        </a:solidFill>
        <a:ln w="38100">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ysClr val="windowText" lastClr="000000"/>
              </a:solidFill>
            </a:rPr>
            <a:t>Since our F statistic of 2.58 is less extreme than our F critical value of 2.77,</a:t>
          </a:r>
          <a:r>
            <a:rPr lang="en-US" sz="1100" baseline="0">
              <a:solidFill>
                <a:sysClr val="windowText" lastClr="000000"/>
              </a:solidFill>
            </a:rPr>
            <a:t>  We accept the null hypothesis.  The Old Designs data and the New Designs data can be gathered into one pool fairly.</a:t>
          </a:r>
          <a:endParaRPr lang="en-US" sz="1100">
            <a:solidFill>
              <a:sysClr val="windowText" lastClr="000000"/>
            </a:solidFill>
          </a:endParaRPr>
        </a:p>
      </xdr:txBody>
    </xdr:sp>
    <xdr:clientData/>
  </xdr:twoCellAnchor>
  <xdr:twoCellAnchor>
    <xdr:from>
      <xdr:col>0</xdr:col>
      <xdr:colOff>76200</xdr:colOff>
      <xdr:row>8</xdr:row>
      <xdr:rowOff>19050</xdr:rowOff>
    </xdr:from>
    <xdr:to>
      <xdr:col>4</xdr:col>
      <xdr:colOff>212716</xdr:colOff>
      <xdr:row>15</xdr:row>
      <xdr:rowOff>31750</xdr:rowOff>
    </xdr:to>
    <xdr:sp macro="" textlink="">
      <xdr:nvSpPr>
        <xdr:cNvPr id="5" name="Rounded Rectangle 4"/>
        <xdr:cNvSpPr/>
      </xdr:nvSpPr>
      <xdr:spPr>
        <a:xfrm>
          <a:off x="76200" y="1492250"/>
          <a:ext cx="3543300" cy="1301750"/>
        </a:xfrm>
        <a:prstGeom prst="roundRect">
          <a:avLst/>
        </a:prstGeom>
        <a:ln w="38100">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lang="en-US" sz="1100"/>
            <a:t>The</a:t>
          </a:r>
          <a:r>
            <a:rPr lang="en-US" sz="1100" baseline="0"/>
            <a:t> Chow test determines whether or not the two sets of data can be pooled fairly.</a:t>
          </a:r>
          <a:endParaRPr lang="en-US" sz="1100"/>
        </a:p>
      </xdr:txBody>
    </xdr:sp>
    <xdr:clientData/>
  </xdr:twoCellAnchor>
  <xdr:twoCellAnchor editAs="oneCell">
    <xdr:from>
      <xdr:col>5</xdr:col>
      <xdr:colOff>228600</xdr:colOff>
      <xdr:row>1</xdr:row>
      <xdr:rowOff>38100</xdr:rowOff>
    </xdr:from>
    <xdr:to>
      <xdr:col>6</xdr:col>
      <xdr:colOff>866775</xdr:colOff>
      <xdr:row>4</xdr:row>
      <xdr:rowOff>0</xdr:rowOff>
    </xdr:to>
    <xdr:pic>
      <xdr:nvPicPr>
        <xdr:cNvPr id="1058997" name="Picture 56" descr="C:\Documents and Settings\James Kasten\Local Settings\Temporary Internet Files\Content.IE5\2SD3QOUX\MCj03109260000[1].wm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0" y="228600"/>
          <a:ext cx="12192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104775</xdr:colOff>
      <xdr:row>15</xdr:row>
      <xdr:rowOff>161925</xdr:rowOff>
    </xdr:from>
    <xdr:to>
      <xdr:col>15</xdr:col>
      <xdr:colOff>542925</xdr:colOff>
      <xdr:row>33</xdr:row>
      <xdr:rowOff>85725</xdr:rowOff>
    </xdr:to>
    <xdr:pic>
      <xdr:nvPicPr>
        <xdr:cNvPr id="1058998" name="Picture 7" descr="Matrix.jp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19975" y="3019425"/>
          <a:ext cx="4133850" cy="335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85725</xdr:colOff>
      <xdr:row>36</xdr:row>
      <xdr:rowOff>76200</xdr:rowOff>
    </xdr:from>
    <xdr:to>
      <xdr:col>6</xdr:col>
      <xdr:colOff>171450</xdr:colOff>
      <xdr:row>51</xdr:row>
      <xdr:rowOff>66675</xdr:rowOff>
    </xdr:to>
    <xdr:graphicFrame macro="">
      <xdr:nvGraphicFramePr>
        <xdr:cNvPr id="109708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542925</xdr:colOff>
      <xdr:row>36</xdr:row>
      <xdr:rowOff>76200</xdr:rowOff>
    </xdr:from>
    <xdr:to>
      <xdr:col>11</xdr:col>
      <xdr:colOff>504825</xdr:colOff>
      <xdr:row>51</xdr:row>
      <xdr:rowOff>66675</xdr:rowOff>
    </xdr:to>
    <xdr:graphicFrame macro="">
      <xdr:nvGraphicFramePr>
        <xdr:cNvPr id="109709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76200</xdr:colOff>
      <xdr:row>52</xdr:row>
      <xdr:rowOff>76200</xdr:rowOff>
    </xdr:from>
    <xdr:to>
      <xdr:col>6</xdr:col>
      <xdr:colOff>161925</xdr:colOff>
      <xdr:row>67</xdr:row>
      <xdr:rowOff>66675</xdr:rowOff>
    </xdr:to>
    <xdr:graphicFrame macro="">
      <xdr:nvGraphicFramePr>
        <xdr:cNvPr id="109709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552450</xdr:colOff>
      <xdr:row>52</xdr:row>
      <xdr:rowOff>28575</xdr:rowOff>
    </xdr:from>
    <xdr:to>
      <xdr:col>11</xdr:col>
      <xdr:colOff>533400</xdr:colOff>
      <xdr:row>67</xdr:row>
      <xdr:rowOff>66675</xdr:rowOff>
    </xdr:to>
    <xdr:graphicFrame macro="">
      <xdr:nvGraphicFramePr>
        <xdr:cNvPr id="109709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0</xdr:row>
      <xdr:rowOff>0</xdr:rowOff>
    </xdr:from>
    <xdr:to>
      <xdr:col>16</xdr:col>
      <xdr:colOff>555619</xdr:colOff>
      <xdr:row>5</xdr:row>
      <xdr:rowOff>44450</xdr:rowOff>
    </xdr:to>
    <xdr:sp macro="" textlink="">
      <xdr:nvSpPr>
        <xdr:cNvPr id="6" name="Text Box 9"/>
        <xdr:cNvSpPr txBox="1">
          <a:spLocks noChangeArrowheads="1"/>
        </xdr:cNvSpPr>
      </xdr:nvSpPr>
      <xdr:spPr bwMode="auto">
        <a:xfrm>
          <a:off x="0" y="0"/>
          <a:ext cx="14655800" cy="965200"/>
        </a:xfrm>
        <a:prstGeom prst="rect">
          <a:avLst/>
        </a:prstGeom>
        <a:solidFill>
          <a:srgbClr val="FFFFFF"/>
        </a:solidFill>
        <a:ln w="9525">
          <a:noFill/>
          <a:miter lim="800000"/>
          <a:headEnd/>
          <a:tailEnd/>
        </a:ln>
      </xdr:spPr>
      <xdr:txBody>
        <a:bodyPr vertOverflow="clip" wrap="square" lIns="164592" tIns="109728" rIns="0" bIns="0" anchor="t" upright="1"/>
        <a:lstStyle/>
        <a:p>
          <a:pPr algn="l" rtl="0">
            <a:defRPr sz="1000"/>
          </a:pPr>
          <a:r>
            <a:rPr lang="en-US" sz="4800" b="0" i="0" strike="noStrike">
              <a:solidFill>
                <a:srgbClr val="000000"/>
              </a:solidFill>
              <a:latin typeface="Copperplate Gothic Bold"/>
            </a:rPr>
            <a:t>Residuals</a:t>
          </a:r>
        </a:p>
      </xdr:txBody>
    </xdr:sp>
    <xdr:clientData/>
  </xdr:twoCellAnchor>
  <xdr:twoCellAnchor>
    <xdr:from>
      <xdr:col>11</xdr:col>
      <xdr:colOff>800100</xdr:colOff>
      <xdr:row>45</xdr:row>
      <xdr:rowOff>101600</xdr:rowOff>
    </xdr:from>
    <xdr:to>
      <xdr:col>17</xdr:col>
      <xdr:colOff>225396</xdr:colOff>
      <xdr:row>55</xdr:row>
      <xdr:rowOff>60358</xdr:rowOff>
    </xdr:to>
    <xdr:sp macro="" textlink="">
      <xdr:nvSpPr>
        <xdr:cNvPr id="7" name="Rounded Rectangle 6"/>
        <xdr:cNvSpPr/>
      </xdr:nvSpPr>
      <xdr:spPr>
        <a:xfrm>
          <a:off x="11950700" y="8394700"/>
          <a:ext cx="3321050" cy="1790700"/>
        </a:xfrm>
        <a:prstGeom prst="roundRect">
          <a:avLst/>
        </a:prstGeom>
        <a:solidFill>
          <a:sysClr val="window" lastClr="FFFFFF"/>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1100">
              <a:solidFill>
                <a:sysClr val="windowText" lastClr="000000"/>
              </a:solidFill>
            </a:rPr>
            <a:t>In</a:t>
          </a:r>
          <a:r>
            <a:rPr lang="en-US" sz="1100" baseline="0">
              <a:solidFill>
                <a:sysClr val="windowText" lastClr="000000"/>
              </a:solidFill>
            </a:rPr>
            <a:t> all of the Residual Plots, the data does not appear to have any </a:t>
          </a:r>
          <a:r>
            <a:rPr lang="en-US" sz="1100">
              <a:solidFill>
                <a:sysClr val="windowText" lastClr="000000"/>
              </a:solidFill>
              <a:latin typeface="+mn-lt"/>
              <a:ea typeface="+mn-ea"/>
              <a:cs typeface="+mn-cs"/>
            </a:rPr>
            <a:t>heteroscedasticity.</a:t>
          </a:r>
          <a:r>
            <a:rPr lang="en-US" sz="1100" baseline="0">
              <a:solidFill>
                <a:sysClr val="windowText" lastClr="000000"/>
              </a:solidFill>
              <a:latin typeface="+mn-lt"/>
              <a:ea typeface="+mn-ea"/>
              <a:cs typeface="+mn-cs"/>
            </a:rPr>
            <a:t>  This means that the residuals do not become significantly greater as the independent variable increases in size.</a:t>
          </a:r>
          <a:endParaRPr lang="en-US" sz="1100">
            <a:solidFill>
              <a:sysClr val="windowText" lastClr="000000"/>
            </a:solidFill>
          </a:endParaRPr>
        </a:p>
      </xdr:txBody>
    </xdr:sp>
    <xdr:clientData/>
  </xdr:twoCellAnchor>
  <xdr:twoCellAnchor>
    <xdr:from>
      <xdr:col>11</xdr:col>
      <xdr:colOff>495300</xdr:colOff>
      <xdr:row>11</xdr:row>
      <xdr:rowOff>63500</xdr:rowOff>
    </xdr:from>
    <xdr:to>
      <xdr:col>17</xdr:col>
      <xdr:colOff>123825</xdr:colOff>
      <xdr:row>22</xdr:row>
      <xdr:rowOff>101600</xdr:rowOff>
    </xdr:to>
    <xdr:sp macro="" textlink="">
      <xdr:nvSpPr>
        <xdr:cNvPr id="8" name="Rounded Rectangle 7"/>
        <xdr:cNvSpPr/>
      </xdr:nvSpPr>
      <xdr:spPr>
        <a:xfrm>
          <a:off x="11626850" y="2095500"/>
          <a:ext cx="3543300" cy="2063750"/>
        </a:xfrm>
        <a:prstGeom prst="roundRect">
          <a:avLst/>
        </a:prstGeom>
        <a:ln w="38100"/>
      </xdr:spPr>
      <xdr:style>
        <a:lnRef idx="2">
          <a:schemeClr val="accent6"/>
        </a:lnRef>
        <a:fillRef idx="1">
          <a:schemeClr val="lt1"/>
        </a:fillRef>
        <a:effectRef idx="0">
          <a:schemeClr val="accent6"/>
        </a:effectRef>
        <a:fontRef idx="minor">
          <a:schemeClr val="dk1"/>
        </a:fontRef>
      </xdr:style>
      <xdr:txBody>
        <a:bodyPr rtlCol="0" anchor="ctr"/>
        <a:lstStyle/>
        <a:p>
          <a:pPr algn="ctr"/>
          <a:r>
            <a:rPr lang="en-US" sz="1100"/>
            <a:t>The</a:t>
          </a:r>
          <a:r>
            <a:rPr lang="en-US" sz="1100" baseline="0"/>
            <a:t> table shows the estimated price of each plane and the residuals.  Residuals are calculated by taking Actual Plane Price - Predicted Plane Price.</a:t>
          </a:r>
        </a:p>
        <a:p>
          <a:pPr algn="ctr"/>
          <a:endParaRPr lang="en-US" sz="1100" baseline="0"/>
        </a:p>
        <a:p>
          <a:pPr algn="ctr"/>
          <a:r>
            <a:rPr lang="en-US" sz="1100" baseline="0"/>
            <a:t>Standard Residuals show any outliers that might be in the group.  In this example consider outliers as having an absolute value Standard Residual of 2 or greater.  The outliers are circled.</a:t>
          </a:r>
          <a:endParaRPr lang="en-US" sz="1100"/>
        </a:p>
      </xdr:txBody>
    </xdr:sp>
    <xdr:clientData/>
  </xdr:twoCellAnchor>
  <xdr:twoCellAnchor>
    <xdr:from>
      <xdr:col>10</xdr:col>
      <xdr:colOff>708025</xdr:colOff>
      <xdr:row>14</xdr:row>
      <xdr:rowOff>177800</xdr:rowOff>
    </xdr:from>
    <xdr:to>
      <xdr:col>11</xdr:col>
      <xdr:colOff>53699</xdr:colOff>
      <xdr:row>16</xdr:row>
      <xdr:rowOff>19050</xdr:rowOff>
    </xdr:to>
    <xdr:sp macro="" textlink="">
      <xdr:nvSpPr>
        <xdr:cNvPr id="9" name="Oval 8"/>
        <xdr:cNvSpPr/>
      </xdr:nvSpPr>
      <xdr:spPr>
        <a:xfrm>
          <a:off x="10693400" y="2762250"/>
          <a:ext cx="482600" cy="209550"/>
        </a:xfrm>
        <a:prstGeom prst="ellipse">
          <a:avLst/>
        </a:prstGeom>
        <a:noFill/>
      </xdr:spPr>
      <xdr:style>
        <a:lnRef idx="2">
          <a:schemeClr val="accent6"/>
        </a:lnRef>
        <a:fillRef idx="1">
          <a:schemeClr val="lt1"/>
        </a:fillRef>
        <a:effectRef idx="0">
          <a:schemeClr val="accent6"/>
        </a:effectRef>
        <a:fontRef idx="minor">
          <a:schemeClr val="dk1"/>
        </a:fontRef>
      </xdr:style>
      <xdr:txBody>
        <a:bodyPr rtlCol="0" anchor="ctr"/>
        <a:lstStyle/>
        <a:p>
          <a:pPr algn="ctr"/>
          <a:endParaRPr lang="en-US" sz="1100"/>
        </a:p>
      </xdr:txBody>
    </xdr:sp>
    <xdr:clientData/>
  </xdr:twoCellAnchor>
  <xdr:twoCellAnchor>
    <xdr:from>
      <xdr:col>10</xdr:col>
      <xdr:colOff>650875</xdr:colOff>
      <xdr:row>33</xdr:row>
      <xdr:rowOff>177800</xdr:rowOff>
    </xdr:from>
    <xdr:to>
      <xdr:col>11</xdr:col>
      <xdr:colOff>18847</xdr:colOff>
      <xdr:row>35</xdr:row>
      <xdr:rowOff>19050</xdr:rowOff>
    </xdr:to>
    <xdr:sp macro="" textlink="">
      <xdr:nvSpPr>
        <xdr:cNvPr id="10" name="Oval 9"/>
        <xdr:cNvSpPr/>
      </xdr:nvSpPr>
      <xdr:spPr>
        <a:xfrm>
          <a:off x="10636250" y="6261100"/>
          <a:ext cx="495300" cy="209550"/>
        </a:xfrm>
        <a:prstGeom prst="ellipse">
          <a:avLst/>
        </a:prstGeom>
        <a:noFill/>
      </xdr:spPr>
      <xdr:style>
        <a:lnRef idx="2">
          <a:schemeClr val="accent6"/>
        </a:lnRef>
        <a:fillRef idx="1">
          <a:schemeClr val="lt1"/>
        </a:fillRef>
        <a:effectRef idx="0">
          <a:schemeClr val="accent6"/>
        </a:effectRef>
        <a:fontRef idx="minor">
          <a:schemeClr val="dk1"/>
        </a:fontRef>
      </xdr:style>
      <xdr:txBody>
        <a:bodyPr rtlCol="0" anchor="ctr"/>
        <a:lstStyle/>
        <a:p>
          <a:pPr algn="ctr"/>
          <a:endParaRPr lang="en-US" sz="1100"/>
        </a:p>
      </xdr:txBody>
    </xdr:sp>
    <xdr:clientData/>
  </xdr:twoCellAnchor>
  <xdr:twoCellAnchor>
    <xdr:from>
      <xdr:col>11</xdr:col>
      <xdr:colOff>412750</xdr:colOff>
      <xdr:row>23</xdr:row>
      <xdr:rowOff>136525</xdr:rowOff>
    </xdr:from>
    <xdr:to>
      <xdr:col>17</xdr:col>
      <xdr:colOff>50800</xdr:colOff>
      <xdr:row>29</xdr:row>
      <xdr:rowOff>25458</xdr:rowOff>
    </xdr:to>
    <xdr:sp macro="" textlink="">
      <xdr:nvSpPr>
        <xdr:cNvPr id="11" name="Rounded Rectangle 10"/>
        <xdr:cNvSpPr/>
      </xdr:nvSpPr>
      <xdr:spPr>
        <a:xfrm>
          <a:off x="11544300" y="4368800"/>
          <a:ext cx="3543300" cy="1003300"/>
        </a:xfrm>
        <a:prstGeom prst="roundRect">
          <a:avLst/>
        </a:prstGeom>
        <a:ln w="38100"/>
      </xdr:spPr>
      <xdr:style>
        <a:lnRef idx="2">
          <a:schemeClr val="accent6"/>
        </a:lnRef>
        <a:fillRef idx="1">
          <a:schemeClr val="lt1"/>
        </a:fillRef>
        <a:effectRef idx="0">
          <a:schemeClr val="accent6"/>
        </a:effectRef>
        <a:fontRef idx="minor">
          <a:schemeClr val="dk1"/>
        </a:fontRef>
      </xdr:style>
      <xdr:txBody>
        <a:bodyPr rtlCol="0" anchor="ctr"/>
        <a:lstStyle/>
        <a:p>
          <a:pPr algn="ctr"/>
          <a:r>
            <a:rPr lang="en-US" sz="1100"/>
            <a:t>Outliers</a:t>
          </a:r>
          <a:r>
            <a:rPr lang="en-US" sz="1100" baseline="0"/>
            <a:t> may be caused by avionics differences, or other interior options that set it apart from the rest of the base price planes.</a:t>
          </a:r>
          <a:endParaRPr lang="en-US" sz="1100"/>
        </a:p>
      </xdr:txBody>
    </xdr:sp>
    <xdr:clientData/>
  </xdr:twoCellAnchor>
  <xdr:twoCellAnchor editAs="oneCell">
    <xdr:from>
      <xdr:col>4</xdr:col>
      <xdr:colOff>523875</xdr:colOff>
      <xdr:row>1</xdr:row>
      <xdr:rowOff>28575</xdr:rowOff>
    </xdr:from>
    <xdr:to>
      <xdr:col>5</xdr:col>
      <xdr:colOff>838200</xdr:colOff>
      <xdr:row>3</xdr:row>
      <xdr:rowOff>180975</xdr:rowOff>
    </xdr:to>
    <xdr:pic>
      <xdr:nvPicPr>
        <xdr:cNvPr id="1097099" name="Picture 56" descr="C:\Documents and Settings\James Kasten\Local Settings\Temporary Internet Files\Content.IE5\2SD3QOUX\MCj03109260000[1].wmf"/>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095750" y="219075"/>
          <a:ext cx="12192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352425</xdr:colOff>
      <xdr:row>68</xdr:row>
      <xdr:rowOff>66675</xdr:rowOff>
    </xdr:from>
    <xdr:to>
      <xdr:col>8</xdr:col>
      <xdr:colOff>504825</xdr:colOff>
      <xdr:row>84</xdr:row>
      <xdr:rowOff>114300</xdr:rowOff>
    </xdr:to>
    <xdr:pic>
      <xdr:nvPicPr>
        <xdr:cNvPr id="1097100" name="Picture 12" descr="Columbia.bmp"/>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924300" y="13030200"/>
          <a:ext cx="4438650" cy="3095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342900</xdr:colOff>
      <xdr:row>84</xdr:row>
      <xdr:rowOff>120650</xdr:rowOff>
    </xdr:from>
    <xdr:to>
      <xdr:col>5</xdr:col>
      <xdr:colOff>368300</xdr:colOff>
      <xdr:row>86</xdr:row>
      <xdr:rowOff>19050</xdr:rowOff>
    </xdr:to>
    <xdr:sp macro="" textlink="">
      <xdr:nvSpPr>
        <xdr:cNvPr id="14" name="TextBox 13"/>
        <xdr:cNvSpPr txBox="1"/>
      </xdr:nvSpPr>
      <xdr:spPr>
        <a:xfrm>
          <a:off x="4102100" y="15595600"/>
          <a:ext cx="97155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Cessna</a:t>
          </a:r>
          <a:r>
            <a:rPr lang="en-US" sz="1100" baseline="0"/>
            <a:t>  400</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31"/>
  <sheetViews>
    <sheetView workbookViewId="0">
      <selection activeCell="T43" sqref="T43"/>
    </sheetView>
  </sheetViews>
  <sheetFormatPr defaultColWidth="8.7109375" defaultRowHeight="15" x14ac:dyDescent="0.25"/>
  <sheetData>
    <row r="1" spans="1:38" x14ac:dyDescent="0.2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row>
    <row r="2" spans="1:38" x14ac:dyDescent="0.25">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row>
    <row r="3" spans="1:38" x14ac:dyDescent="0.25">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row>
    <row r="4" spans="1:38" x14ac:dyDescent="0.25">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row>
    <row r="5" spans="1:38" x14ac:dyDescent="0.25">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row>
    <row r="6" spans="1:38" x14ac:dyDescent="0.25">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row>
    <row r="7" spans="1:38" x14ac:dyDescent="0.25">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row>
    <row r="8" spans="1:38" x14ac:dyDescent="0.25">
      <c r="A8" s="10"/>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row>
    <row r="9" spans="1:38" x14ac:dyDescent="0.25">
      <c r="A9" s="10"/>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row>
    <row r="10" spans="1:38" x14ac:dyDescent="0.2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row>
    <row r="11" spans="1:38" x14ac:dyDescent="0.25">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row>
    <row r="12" spans="1:38" x14ac:dyDescent="0.25">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row>
    <row r="13" spans="1:38"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row>
    <row r="14" spans="1:38" x14ac:dyDescent="0.25">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row>
    <row r="15" spans="1:38" x14ac:dyDescent="0.25">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row>
    <row r="16" spans="1:38" x14ac:dyDescent="0.25">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row>
    <row r="17" spans="1:38" x14ac:dyDescent="0.25">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row>
    <row r="18" spans="1:38" x14ac:dyDescent="0.25">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row>
    <row r="19" spans="1:38" x14ac:dyDescent="0.25">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row>
    <row r="20" spans="1:38" x14ac:dyDescent="0.25">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row>
    <row r="21" spans="1:38" x14ac:dyDescent="0.25">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row>
    <row r="22" spans="1:38" x14ac:dyDescent="0.2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row>
    <row r="23" spans="1:38" x14ac:dyDescent="0.25">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row>
    <row r="24" spans="1:38" x14ac:dyDescent="0.25">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row>
    <row r="25" spans="1:38" x14ac:dyDescent="0.25">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row>
    <row r="26" spans="1:38" x14ac:dyDescent="0.25">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row>
    <row r="27" spans="1:38" x14ac:dyDescent="0.25">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row>
    <row r="28" spans="1:38" x14ac:dyDescent="0.2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row>
    <row r="29" spans="1:38" x14ac:dyDescent="0.25">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row>
    <row r="30" spans="1:38" x14ac:dyDescent="0.2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row>
    <row r="31" spans="1:38" x14ac:dyDescent="0.2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row>
    <row r="32" spans="1:38" x14ac:dyDescent="0.2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row>
    <row r="33" spans="1:38" x14ac:dyDescent="0.25">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row>
    <row r="34" spans="1:38" x14ac:dyDescent="0.2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row>
    <row r="35" spans="1:38" x14ac:dyDescent="0.2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row>
    <row r="36" spans="1:38"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row>
    <row r="37" spans="1:38" x14ac:dyDescent="0.2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row>
    <row r="38" spans="1:38" x14ac:dyDescent="0.2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row>
    <row r="39" spans="1:38" x14ac:dyDescent="0.2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row>
    <row r="40" spans="1:38" x14ac:dyDescent="0.2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row>
    <row r="41" spans="1:38" x14ac:dyDescent="0.2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row>
    <row r="42" spans="1:38" x14ac:dyDescent="0.2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row>
    <row r="43" spans="1:38" x14ac:dyDescent="0.2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row>
    <row r="44" spans="1:38" x14ac:dyDescent="0.2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row>
    <row r="45" spans="1:38" x14ac:dyDescent="0.2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row>
    <row r="46" spans="1:38" x14ac:dyDescent="0.2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row>
    <row r="47" spans="1:38" x14ac:dyDescent="0.2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row>
    <row r="48" spans="1:38" x14ac:dyDescent="0.2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row>
    <row r="49" spans="1:38" x14ac:dyDescent="0.2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row>
    <row r="50" spans="1:38" x14ac:dyDescent="0.2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row>
    <row r="51" spans="1:38" x14ac:dyDescent="0.2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row>
    <row r="52" spans="1:38" x14ac:dyDescent="0.2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row>
    <row r="53" spans="1:38"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row>
    <row r="54" spans="1:38" x14ac:dyDescent="0.2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row>
    <row r="55" spans="1:38" x14ac:dyDescent="0.2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row>
    <row r="56" spans="1:38" x14ac:dyDescent="0.2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row>
    <row r="57" spans="1:38" x14ac:dyDescent="0.2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row>
    <row r="58" spans="1:38"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row>
    <row r="59" spans="1:38" x14ac:dyDescent="0.2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row>
    <row r="60" spans="1:38"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row>
    <row r="61" spans="1:38" x14ac:dyDescent="0.2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row>
    <row r="62" spans="1:38" x14ac:dyDescent="0.2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row>
    <row r="63" spans="1:38" x14ac:dyDescent="0.2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row>
    <row r="64" spans="1:38" x14ac:dyDescent="0.2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row>
    <row r="65" spans="1:38" x14ac:dyDescent="0.2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row>
    <row r="66" spans="1:38" x14ac:dyDescent="0.2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row>
    <row r="67" spans="1:38" x14ac:dyDescent="0.2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row>
    <row r="68" spans="1:38" x14ac:dyDescent="0.2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row>
    <row r="69" spans="1:38" x14ac:dyDescent="0.2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row>
    <row r="70" spans="1:38"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row>
    <row r="71" spans="1:38" x14ac:dyDescent="0.2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row>
    <row r="72" spans="1:38" x14ac:dyDescent="0.2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row>
    <row r="73" spans="1:38" x14ac:dyDescent="0.2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row>
    <row r="74" spans="1:38"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row>
    <row r="75" spans="1:38" x14ac:dyDescent="0.2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row>
    <row r="76" spans="1:38" x14ac:dyDescent="0.2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row>
    <row r="77" spans="1:38"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row>
    <row r="78" spans="1:38" x14ac:dyDescent="0.2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row>
    <row r="79" spans="1:38" x14ac:dyDescent="0.2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row>
    <row r="80" spans="1:38" x14ac:dyDescent="0.2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row>
    <row r="81" spans="1:38" x14ac:dyDescent="0.2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row>
    <row r="82" spans="1:38" x14ac:dyDescent="0.2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row>
    <row r="83" spans="1:38" x14ac:dyDescent="0.2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row>
    <row r="84" spans="1:38" x14ac:dyDescent="0.2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row>
    <row r="85" spans="1:38" x14ac:dyDescent="0.2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row>
    <row r="86" spans="1:38" x14ac:dyDescent="0.2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row>
    <row r="87" spans="1:38" x14ac:dyDescent="0.2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row>
    <row r="88" spans="1:38" x14ac:dyDescent="0.2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row>
    <row r="89" spans="1:38" x14ac:dyDescent="0.2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row>
    <row r="90" spans="1:38" x14ac:dyDescent="0.2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row>
    <row r="91" spans="1:38" x14ac:dyDescent="0.2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row>
    <row r="92" spans="1:38" x14ac:dyDescent="0.2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row>
    <row r="93" spans="1:38" x14ac:dyDescent="0.2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row>
    <row r="94" spans="1:38" x14ac:dyDescent="0.2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row>
    <row r="95" spans="1:38" x14ac:dyDescent="0.2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row>
    <row r="96" spans="1:38" x14ac:dyDescent="0.2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row>
    <row r="97" spans="1:38" x14ac:dyDescent="0.2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row>
    <row r="98" spans="1:38" x14ac:dyDescent="0.2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row>
    <row r="99" spans="1:38" x14ac:dyDescent="0.2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row>
    <row r="100" spans="1:38" x14ac:dyDescent="0.2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row>
    <row r="101" spans="1:38" x14ac:dyDescent="0.2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row>
    <row r="102" spans="1:38" x14ac:dyDescent="0.2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row>
    <row r="103" spans="1:38" x14ac:dyDescent="0.2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row>
    <row r="104" spans="1:38" x14ac:dyDescent="0.2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row>
    <row r="105" spans="1:38" x14ac:dyDescent="0.2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row>
    <row r="106" spans="1:38" x14ac:dyDescent="0.2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row>
    <row r="107" spans="1:38" x14ac:dyDescent="0.2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row>
    <row r="108" spans="1:38" x14ac:dyDescent="0.2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row>
    <row r="109" spans="1:38" x14ac:dyDescent="0.2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row>
    <row r="110" spans="1:38" x14ac:dyDescent="0.2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row>
    <row r="111" spans="1:38" x14ac:dyDescent="0.2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row>
    <row r="112" spans="1:38" x14ac:dyDescent="0.2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row>
    <row r="113" spans="1:38" x14ac:dyDescent="0.2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row>
    <row r="114" spans="1:38" x14ac:dyDescent="0.2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row>
    <row r="115" spans="1:38" x14ac:dyDescent="0.2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row>
    <row r="116" spans="1:38" x14ac:dyDescent="0.2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row>
    <row r="117" spans="1:38" x14ac:dyDescent="0.2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row>
    <row r="118" spans="1:38" x14ac:dyDescent="0.2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row>
    <row r="119" spans="1:38" x14ac:dyDescent="0.2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row>
    <row r="120" spans="1:38" x14ac:dyDescent="0.2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row>
    <row r="121" spans="1:38" x14ac:dyDescent="0.2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row>
    <row r="122" spans="1:38" x14ac:dyDescent="0.2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row>
    <row r="123" spans="1:38" x14ac:dyDescent="0.2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row>
    <row r="124" spans="1:38" x14ac:dyDescent="0.2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row>
    <row r="125" spans="1:38" x14ac:dyDescent="0.2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row>
    <row r="126" spans="1:38" x14ac:dyDescent="0.2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row>
    <row r="127" spans="1:38" x14ac:dyDescent="0.2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row>
    <row r="128" spans="1:38" x14ac:dyDescent="0.2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row>
    <row r="129" spans="1:38" x14ac:dyDescent="0.2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row>
    <row r="130" spans="1:38" x14ac:dyDescent="0.2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row>
    <row r="131" spans="1:38" x14ac:dyDescent="0.2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row>
  </sheetData>
  <pageMargins left="0.7" right="0.7" top="0.75" bottom="0.75" header="0.3" footer="0.3"/>
  <pageSetup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97"/>
  <sheetViews>
    <sheetView tabSelected="1" workbookViewId="0">
      <selection activeCell="M18" sqref="M18"/>
    </sheetView>
  </sheetViews>
  <sheetFormatPr defaultColWidth="8.7109375" defaultRowHeight="15" x14ac:dyDescent="0.25"/>
  <cols>
    <col min="3" max="3" width="18.85546875" customWidth="1"/>
    <col min="9" max="9" width="11.5703125" customWidth="1"/>
  </cols>
  <sheetData>
    <row r="1" spans="1:47" x14ac:dyDescent="0.2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row>
    <row r="2" spans="1:47" x14ac:dyDescent="0.25">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row>
    <row r="3" spans="1:47" x14ac:dyDescent="0.25">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row>
    <row r="4" spans="1:47" x14ac:dyDescent="0.25">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row>
    <row r="5" spans="1:47" x14ac:dyDescent="0.25">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row>
    <row r="6" spans="1:47" x14ac:dyDescent="0.25">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row>
    <row r="7" spans="1:47" x14ac:dyDescent="0.25">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row>
    <row r="8" spans="1:47" x14ac:dyDescent="0.25">
      <c r="A8" s="10"/>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row>
    <row r="9" spans="1:47" x14ac:dyDescent="0.25">
      <c r="A9" s="10"/>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row>
    <row r="10" spans="1:47" x14ac:dyDescent="0.2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row>
    <row r="11" spans="1:47" x14ac:dyDescent="0.25">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row>
    <row r="12" spans="1:47" x14ac:dyDescent="0.25">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row>
    <row r="13" spans="1:47"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row>
    <row r="14" spans="1:47" x14ac:dyDescent="0.25">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row>
    <row r="15" spans="1:47" x14ac:dyDescent="0.25">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row>
    <row r="16" spans="1:47" x14ac:dyDescent="0.25">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row>
    <row r="17" spans="1:47" x14ac:dyDescent="0.25">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row>
    <row r="18" spans="1:47" x14ac:dyDescent="0.25">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row>
    <row r="19" spans="1:47" x14ac:dyDescent="0.25">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row>
    <row r="20" spans="1:47" x14ac:dyDescent="0.25">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row>
    <row r="21" spans="1:47" x14ac:dyDescent="0.25">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row>
    <row r="22" spans="1:47" x14ac:dyDescent="0.2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row>
    <row r="23" spans="1:47" x14ac:dyDescent="0.25">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row>
    <row r="24" spans="1:47" x14ac:dyDescent="0.25">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row>
    <row r="25" spans="1:47" x14ac:dyDescent="0.25">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row>
    <row r="26" spans="1:47" x14ac:dyDescent="0.25">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row>
    <row r="27" spans="1:47" x14ac:dyDescent="0.25">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row>
    <row r="28" spans="1:47" x14ac:dyDescent="0.2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row>
    <row r="29" spans="1:47" x14ac:dyDescent="0.25">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row>
    <row r="30" spans="1:47" x14ac:dyDescent="0.2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row>
    <row r="31" spans="1:47" x14ac:dyDescent="0.2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row>
    <row r="32" spans="1:47" x14ac:dyDescent="0.2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row>
    <row r="33" spans="1:47" x14ac:dyDescent="0.25">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row>
    <row r="34" spans="1:47" x14ac:dyDescent="0.2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row>
    <row r="35" spans="1:47" x14ac:dyDescent="0.2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row>
    <row r="36" spans="1:47"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row>
    <row r="37" spans="1:47" x14ac:dyDescent="0.2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row>
    <row r="38" spans="1:47" x14ac:dyDescent="0.2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row>
    <row r="39" spans="1:47" x14ac:dyDescent="0.2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row>
    <row r="40" spans="1:47" x14ac:dyDescent="0.2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row>
    <row r="41" spans="1:47" x14ac:dyDescent="0.2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row>
    <row r="42" spans="1:47" x14ac:dyDescent="0.2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row>
    <row r="43" spans="1:47" x14ac:dyDescent="0.2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row>
    <row r="44" spans="1:47" x14ac:dyDescent="0.2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row>
    <row r="45" spans="1:47" x14ac:dyDescent="0.2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row>
    <row r="46" spans="1:47" x14ac:dyDescent="0.2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row>
    <row r="47" spans="1:47" x14ac:dyDescent="0.2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row>
    <row r="48" spans="1:47" x14ac:dyDescent="0.2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row>
    <row r="49" spans="1:47" x14ac:dyDescent="0.2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row>
    <row r="50" spans="1:47" x14ac:dyDescent="0.2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row>
    <row r="51" spans="1:47" x14ac:dyDescent="0.2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row>
    <row r="52" spans="1:47" x14ac:dyDescent="0.2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row>
    <row r="53" spans="1:47"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row>
    <row r="54" spans="1:47" x14ac:dyDescent="0.2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row>
    <row r="55" spans="1:47" x14ac:dyDescent="0.2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row>
    <row r="56" spans="1:47" x14ac:dyDescent="0.2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row>
    <row r="57" spans="1:47" x14ac:dyDescent="0.2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row>
    <row r="58" spans="1:47"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row>
    <row r="59" spans="1:47" x14ac:dyDescent="0.2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row>
    <row r="60" spans="1:47"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row>
    <row r="61" spans="1:47" x14ac:dyDescent="0.2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row>
    <row r="62" spans="1:47" x14ac:dyDescent="0.2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row>
    <row r="63" spans="1:47" x14ac:dyDescent="0.2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row>
    <row r="64" spans="1:47" x14ac:dyDescent="0.2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row>
    <row r="65" spans="1:47" x14ac:dyDescent="0.2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row>
    <row r="66" spans="1:47" x14ac:dyDescent="0.2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row>
    <row r="67" spans="1:47" x14ac:dyDescent="0.2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row>
    <row r="68" spans="1:47" x14ac:dyDescent="0.2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row>
    <row r="69" spans="1:47" x14ac:dyDescent="0.2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row>
    <row r="70" spans="1:47"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row>
    <row r="71" spans="1:47" x14ac:dyDescent="0.2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row>
    <row r="72" spans="1:47" x14ac:dyDescent="0.2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row>
    <row r="73" spans="1:47" x14ac:dyDescent="0.2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row>
    <row r="74" spans="1:47"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row>
    <row r="75" spans="1:47" x14ac:dyDescent="0.2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row>
    <row r="76" spans="1:47" x14ac:dyDescent="0.2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row>
    <row r="77" spans="1:47"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row>
    <row r="78" spans="1:47" x14ac:dyDescent="0.2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row>
    <row r="79" spans="1:47" x14ac:dyDescent="0.2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row>
    <row r="80" spans="1:47" x14ac:dyDescent="0.2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row>
    <row r="81" spans="1:47" x14ac:dyDescent="0.2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row>
    <row r="82" spans="1:47" x14ac:dyDescent="0.2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row>
    <row r="83" spans="1:47" x14ac:dyDescent="0.2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row>
    <row r="84" spans="1:47" x14ac:dyDescent="0.2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row>
    <row r="85" spans="1:47" x14ac:dyDescent="0.2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row>
    <row r="86" spans="1:47" x14ac:dyDescent="0.2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row>
    <row r="87" spans="1:47" x14ac:dyDescent="0.2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row>
    <row r="88" spans="1:47" x14ac:dyDescent="0.2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row>
    <row r="89" spans="1:47" x14ac:dyDescent="0.2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row>
    <row r="90" spans="1:47" x14ac:dyDescent="0.2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row>
    <row r="91" spans="1:47" x14ac:dyDescent="0.2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row>
    <row r="92" spans="1:47" x14ac:dyDescent="0.2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row>
    <row r="93" spans="1:47" x14ac:dyDescent="0.2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row>
    <row r="94" spans="1:47" x14ac:dyDescent="0.2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row>
    <row r="95" spans="1:47" x14ac:dyDescent="0.2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row>
    <row r="96" spans="1:47" x14ac:dyDescent="0.2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row>
    <row r="97" spans="1:47" x14ac:dyDescent="0.2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31"/>
  <sheetViews>
    <sheetView workbookViewId="0">
      <selection activeCell="B10" sqref="B10"/>
    </sheetView>
  </sheetViews>
  <sheetFormatPr defaultColWidth="8.7109375" defaultRowHeight="15" x14ac:dyDescent="0.25"/>
  <cols>
    <col min="1" max="1" width="8.7109375" customWidth="1"/>
    <col min="2" max="2" width="11.28515625" customWidth="1"/>
    <col min="3" max="3" width="8.7109375" customWidth="1"/>
    <col min="4" max="4" width="12.28515625" customWidth="1"/>
    <col min="5" max="5" width="22" customWidth="1"/>
    <col min="6" max="6" width="13.42578125" customWidth="1"/>
    <col min="7" max="7" width="8.7109375" customWidth="1"/>
    <col min="8" max="8" width="15" customWidth="1"/>
    <col min="9" max="9" width="12.85546875" customWidth="1"/>
    <col min="10" max="10" width="23.5703125" customWidth="1"/>
    <col min="11" max="11" width="10.85546875" customWidth="1"/>
    <col min="12" max="12" width="13.42578125" customWidth="1"/>
  </cols>
  <sheetData>
    <row r="1" spans="1:36" x14ac:dyDescent="0.2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6" x14ac:dyDescent="0.25">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row>
    <row r="3" spans="1:36" x14ac:dyDescent="0.25">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row>
    <row r="4" spans="1:36" x14ac:dyDescent="0.25">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row>
    <row r="5" spans="1:36" x14ac:dyDescent="0.25">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row>
    <row r="6" spans="1:36" x14ac:dyDescent="0.25">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row>
    <row r="7" spans="1:36" ht="15.75" thickBot="1" x14ac:dyDescent="0.3">
      <c r="A7" s="10"/>
      <c r="B7" s="10"/>
      <c r="C7" s="28" t="s">
        <v>70</v>
      </c>
      <c r="D7" s="11" t="s">
        <v>67</v>
      </c>
      <c r="E7" s="11" t="s">
        <v>68</v>
      </c>
      <c r="F7" s="11" t="s">
        <v>1</v>
      </c>
      <c r="G7" s="11" t="s">
        <v>3</v>
      </c>
      <c r="H7" s="11" t="s">
        <v>64</v>
      </c>
      <c r="I7" s="11" t="s">
        <v>4</v>
      </c>
      <c r="J7" s="11" t="s">
        <v>65</v>
      </c>
      <c r="K7" s="11" t="s">
        <v>2</v>
      </c>
      <c r="L7" s="12" t="s">
        <v>71</v>
      </c>
      <c r="M7" s="10"/>
      <c r="N7" s="10"/>
      <c r="O7" s="10"/>
      <c r="P7" s="10"/>
      <c r="Q7" s="10"/>
      <c r="R7" s="10"/>
      <c r="S7" s="10"/>
      <c r="T7" s="10"/>
      <c r="U7" s="10"/>
      <c r="V7" s="10"/>
      <c r="W7" s="10"/>
      <c r="X7" s="10"/>
      <c r="Y7" s="10"/>
      <c r="Z7" s="10"/>
      <c r="AA7" s="10"/>
      <c r="AB7" s="10"/>
      <c r="AC7" s="10"/>
      <c r="AD7" s="10"/>
      <c r="AE7" s="10"/>
      <c r="AF7" s="10"/>
      <c r="AG7" s="10"/>
      <c r="AH7" s="10"/>
      <c r="AI7" s="10"/>
      <c r="AJ7" s="10"/>
    </row>
    <row r="8" spans="1:36" x14ac:dyDescent="0.25">
      <c r="A8" s="10"/>
      <c r="B8" s="2" t="s">
        <v>73</v>
      </c>
      <c r="C8" s="8">
        <v>1</v>
      </c>
      <c r="D8" s="13" t="s">
        <v>66</v>
      </c>
      <c r="E8" s="13" t="s">
        <v>19</v>
      </c>
      <c r="F8" s="13">
        <v>115</v>
      </c>
      <c r="G8" s="13">
        <v>513</v>
      </c>
      <c r="H8" s="13">
        <v>1165</v>
      </c>
      <c r="I8" s="13">
        <v>908</v>
      </c>
      <c r="J8" s="13">
        <v>0</v>
      </c>
      <c r="K8" s="21">
        <v>201400</v>
      </c>
      <c r="L8" s="15">
        <v>1960</v>
      </c>
      <c r="M8" s="10"/>
      <c r="N8" s="10"/>
      <c r="O8" s="10"/>
      <c r="P8" s="10"/>
      <c r="Q8" s="10"/>
      <c r="R8" s="10"/>
      <c r="S8" s="10"/>
      <c r="T8" s="10"/>
      <c r="U8" s="10"/>
      <c r="V8" s="10"/>
      <c r="W8" s="10"/>
      <c r="X8" s="10"/>
      <c r="Y8" s="10"/>
      <c r="Z8" s="10"/>
      <c r="AA8" s="10"/>
      <c r="AB8" s="10"/>
      <c r="AC8" s="10"/>
      <c r="AD8" s="10"/>
      <c r="AE8" s="10"/>
      <c r="AF8" s="10"/>
      <c r="AG8" s="10"/>
      <c r="AH8" s="10"/>
      <c r="AI8" s="10"/>
      <c r="AJ8" s="10"/>
    </row>
    <row r="9" spans="1:36" x14ac:dyDescent="0.25">
      <c r="A9" s="10"/>
      <c r="B9" s="10"/>
      <c r="C9" s="8">
        <v>2</v>
      </c>
      <c r="D9" s="13" t="s">
        <v>66</v>
      </c>
      <c r="E9" s="13" t="s">
        <v>5</v>
      </c>
      <c r="F9" s="13">
        <v>122</v>
      </c>
      <c r="G9" s="13">
        <v>687</v>
      </c>
      <c r="H9" s="13">
        <v>945</v>
      </c>
      <c r="I9" s="13">
        <v>758</v>
      </c>
      <c r="J9" s="13">
        <v>0</v>
      </c>
      <c r="K9" s="21">
        <v>219500</v>
      </c>
      <c r="L9" s="15">
        <v>1956</v>
      </c>
      <c r="M9" s="10"/>
      <c r="N9" s="10"/>
      <c r="O9" s="10"/>
      <c r="P9" s="10"/>
      <c r="Q9" s="10"/>
      <c r="R9" s="10"/>
      <c r="S9" s="10"/>
      <c r="T9" s="10"/>
      <c r="U9" s="10"/>
      <c r="V9" s="10"/>
      <c r="W9" s="10"/>
      <c r="X9" s="10"/>
      <c r="Y9" s="10"/>
      <c r="Z9" s="10"/>
      <c r="AA9" s="10"/>
      <c r="AB9" s="10"/>
      <c r="AC9" s="10"/>
      <c r="AD9" s="10"/>
      <c r="AE9" s="10"/>
      <c r="AF9" s="10"/>
      <c r="AG9" s="10"/>
      <c r="AH9" s="10"/>
      <c r="AI9" s="10"/>
      <c r="AJ9" s="10"/>
    </row>
    <row r="10" spans="1:36" x14ac:dyDescent="0.25">
      <c r="A10" s="10"/>
      <c r="B10" s="10"/>
      <c r="C10" s="8">
        <v>3</v>
      </c>
      <c r="D10" s="13" t="s">
        <v>66</v>
      </c>
      <c r="E10" s="13" t="s">
        <v>17</v>
      </c>
      <c r="F10" s="13">
        <v>128</v>
      </c>
      <c r="G10" s="13">
        <v>525</v>
      </c>
      <c r="H10" s="13">
        <v>1135</v>
      </c>
      <c r="I10" s="13">
        <v>878</v>
      </c>
      <c r="J10" s="13">
        <v>0</v>
      </c>
      <c r="K10" s="21">
        <v>229200</v>
      </c>
      <c r="L10" s="15">
        <v>1960</v>
      </c>
      <c r="M10" s="10"/>
      <c r="N10" s="10"/>
      <c r="O10" s="10"/>
      <c r="P10" s="10"/>
      <c r="Q10" s="10"/>
      <c r="R10" s="10"/>
      <c r="S10" s="10"/>
      <c r="T10" s="10"/>
      <c r="U10" s="10"/>
      <c r="V10" s="10"/>
      <c r="W10" s="10"/>
      <c r="X10" s="10"/>
      <c r="Y10" s="10"/>
      <c r="Z10" s="10"/>
      <c r="AA10" s="10"/>
      <c r="AB10" s="10"/>
      <c r="AC10" s="10"/>
      <c r="AD10" s="10"/>
      <c r="AE10" s="10"/>
      <c r="AF10" s="10"/>
      <c r="AG10" s="10"/>
      <c r="AH10" s="10"/>
      <c r="AI10" s="10"/>
      <c r="AJ10" s="10"/>
    </row>
    <row r="11" spans="1:36" x14ac:dyDescent="0.25">
      <c r="A11" s="10"/>
      <c r="B11" s="10"/>
      <c r="C11" s="8">
        <v>4</v>
      </c>
      <c r="D11" s="13" t="s">
        <v>66</v>
      </c>
      <c r="E11" s="13" t="s">
        <v>6</v>
      </c>
      <c r="F11" s="13">
        <v>124</v>
      </c>
      <c r="G11" s="13">
        <v>638</v>
      </c>
      <c r="H11" s="13">
        <v>960</v>
      </c>
      <c r="I11" s="13">
        <v>837</v>
      </c>
      <c r="J11" s="13">
        <v>0</v>
      </c>
      <c r="K11" s="21">
        <v>254500</v>
      </c>
      <c r="L11" s="15">
        <v>1956</v>
      </c>
      <c r="M11" s="10"/>
      <c r="N11" s="10"/>
      <c r="O11" s="10"/>
      <c r="P11" s="10"/>
      <c r="Q11" s="10"/>
      <c r="R11" s="10"/>
      <c r="S11" s="10"/>
      <c r="T11" s="10"/>
      <c r="U11" s="10"/>
      <c r="V11" s="10"/>
      <c r="W11" s="10"/>
      <c r="X11" s="10"/>
      <c r="Y11" s="10"/>
      <c r="Z11" s="10"/>
      <c r="AA11" s="10"/>
      <c r="AB11" s="10"/>
      <c r="AC11" s="10"/>
      <c r="AD11" s="10"/>
      <c r="AE11" s="10"/>
      <c r="AF11" s="10"/>
      <c r="AG11" s="10"/>
      <c r="AH11" s="10"/>
      <c r="AI11" s="10"/>
      <c r="AJ11" s="10"/>
    </row>
    <row r="12" spans="1:36" x14ac:dyDescent="0.25">
      <c r="A12" s="10"/>
      <c r="B12" s="10"/>
      <c r="C12" s="8">
        <v>5</v>
      </c>
      <c r="D12" s="13" t="s">
        <v>66</v>
      </c>
      <c r="E12" s="13" t="s">
        <v>18</v>
      </c>
      <c r="F12" s="13">
        <v>137</v>
      </c>
      <c r="G12" s="13">
        <v>880</v>
      </c>
      <c r="H12" s="13">
        <v>1128</v>
      </c>
      <c r="I12" s="13">
        <v>967</v>
      </c>
      <c r="J12" s="13">
        <v>1</v>
      </c>
      <c r="K12" s="21">
        <v>323850</v>
      </c>
      <c r="L12" s="15">
        <v>1960</v>
      </c>
      <c r="M12" s="10"/>
      <c r="N12" s="10"/>
      <c r="O12" s="10"/>
      <c r="P12" s="10"/>
      <c r="Q12" s="10"/>
      <c r="R12" s="10"/>
      <c r="S12" s="10"/>
      <c r="T12" s="10"/>
      <c r="U12" s="10"/>
      <c r="V12" s="10"/>
      <c r="W12" s="10"/>
      <c r="X12" s="10"/>
      <c r="Y12" s="10"/>
      <c r="Z12" s="10"/>
      <c r="AA12" s="10"/>
      <c r="AB12" s="10"/>
      <c r="AC12" s="10"/>
      <c r="AD12" s="10"/>
      <c r="AE12" s="10"/>
      <c r="AF12" s="10"/>
      <c r="AG12" s="10"/>
      <c r="AH12" s="10"/>
      <c r="AI12" s="10"/>
      <c r="AJ12" s="10"/>
    </row>
    <row r="13" spans="1:36" x14ac:dyDescent="0.25">
      <c r="A13" s="10"/>
      <c r="B13" s="10"/>
      <c r="C13" s="8">
        <v>6</v>
      </c>
      <c r="D13" s="13" t="s">
        <v>66</v>
      </c>
      <c r="E13" s="13" t="s">
        <v>7</v>
      </c>
      <c r="F13" s="13">
        <v>145</v>
      </c>
      <c r="G13" s="13">
        <v>930</v>
      </c>
      <c r="H13" s="13">
        <v>795</v>
      </c>
      <c r="I13" s="13">
        <v>1113</v>
      </c>
      <c r="J13" s="13">
        <v>0</v>
      </c>
      <c r="K13" s="21">
        <v>349500</v>
      </c>
      <c r="L13" s="15">
        <v>1956</v>
      </c>
      <c r="M13" s="10"/>
      <c r="N13" s="10"/>
      <c r="O13" s="10"/>
      <c r="P13" s="10"/>
      <c r="Q13" s="10"/>
      <c r="R13" s="10"/>
      <c r="S13" s="10"/>
      <c r="T13" s="10"/>
      <c r="U13" s="10"/>
      <c r="V13" s="10"/>
      <c r="W13" s="10"/>
      <c r="X13" s="10"/>
      <c r="Y13" s="10"/>
      <c r="Z13" s="10"/>
      <c r="AA13" s="10"/>
      <c r="AB13" s="10"/>
      <c r="AC13" s="10"/>
      <c r="AD13" s="10"/>
      <c r="AE13" s="10"/>
      <c r="AF13" s="10"/>
      <c r="AG13" s="10"/>
      <c r="AH13" s="10"/>
      <c r="AI13" s="10"/>
      <c r="AJ13" s="10"/>
    </row>
    <row r="14" spans="1:36" x14ac:dyDescent="0.25">
      <c r="A14" s="10"/>
      <c r="B14" s="10"/>
      <c r="C14" s="8">
        <v>7</v>
      </c>
      <c r="D14" s="13" t="s">
        <v>66</v>
      </c>
      <c r="E14" s="13" t="s">
        <v>8</v>
      </c>
      <c r="F14" s="13">
        <v>159</v>
      </c>
      <c r="G14" s="13">
        <v>971</v>
      </c>
      <c r="H14" s="13">
        <v>775</v>
      </c>
      <c r="I14" s="13">
        <v>1017</v>
      </c>
      <c r="J14" s="13">
        <v>0</v>
      </c>
      <c r="K14" s="21">
        <v>379500</v>
      </c>
      <c r="L14" s="15">
        <v>1956</v>
      </c>
      <c r="M14" s="10"/>
      <c r="N14" s="10"/>
      <c r="O14" s="10"/>
      <c r="P14" s="10"/>
      <c r="Q14" s="10"/>
      <c r="R14" s="10"/>
      <c r="S14" s="10"/>
      <c r="T14" s="10"/>
      <c r="U14" s="10"/>
      <c r="V14" s="10"/>
      <c r="W14" s="10"/>
      <c r="X14" s="10"/>
      <c r="Y14" s="10"/>
      <c r="Z14" s="10"/>
      <c r="AA14" s="10"/>
      <c r="AB14" s="10"/>
      <c r="AC14" s="10"/>
      <c r="AD14" s="10"/>
      <c r="AE14" s="10"/>
      <c r="AF14" s="10"/>
      <c r="AG14" s="10"/>
      <c r="AH14" s="10"/>
      <c r="AI14" s="10"/>
      <c r="AJ14" s="10"/>
    </row>
    <row r="15" spans="1:36" x14ac:dyDescent="0.25">
      <c r="A15" s="10"/>
      <c r="B15" s="10"/>
      <c r="C15" s="8">
        <v>8</v>
      </c>
      <c r="D15" s="13" t="s">
        <v>45</v>
      </c>
      <c r="E15" s="13" t="s">
        <v>49</v>
      </c>
      <c r="F15" s="13">
        <v>150</v>
      </c>
      <c r="G15" s="13">
        <v>804</v>
      </c>
      <c r="H15" s="13">
        <v>1284</v>
      </c>
      <c r="I15" s="13">
        <v>1393</v>
      </c>
      <c r="J15" s="13">
        <v>0</v>
      </c>
      <c r="K15" s="21">
        <v>454500</v>
      </c>
      <c r="L15" s="15">
        <v>1964</v>
      </c>
      <c r="M15" s="10"/>
      <c r="N15" s="10"/>
      <c r="O15" s="10"/>
      <c r="P15" s="10"/>
      <c r="Q15" s="10"/>
      <c r="R15" s="10"/>
      <c r="S15" s="10"/>
      <c r="T15" s="10"/>
      <c r="U15" s="10"/>
      <c r="V15" s="10"/>
      <c r="W15" s="10"/>
      <c r="X15" s="10"/>
      <c r="Y15" s="10"/>
      <c r="Z15" s="10"/>
      <c r="AA15" s="10"/>
      <c r="AB15" s="10"/>
      <c r="AC15" s="10"/>
      <c r="AD15" s="10"/>
      <c r="AE15" s="10"/>
      <c r="AF15" s="10"/>
      <c r="AG15" s="10"/>
      <c r="AH15" s="10"/>
      <c r="AI15" s="10"/>
      <c r="AJ15" s="10"/>
    </row>
    <row r="16" spans="1:36" x14ac:dyDescent="0.25">
      <c r="A16" s="10"/>
      <c r="B16" s="10"/>
      <c r="C16" s="8">
        <v>9</v>
      </c>
      <c r="D16" s="13" t="s">
        <v>45</v>
      </c>
      <c r="E16" s="13" t="s">
        <v>57</v>
      </c>
      <c r="F16" s="13">
        <v>142</v>
      </c>
      <c r="G16" s="13">
        <v>721</v>
      </c>
      <c r="H16" s="13">
        <v>910</v>
      </c>
      <c r="I16" s="13">
        <v>1360</v>
      </c>
      <c r="J16" s="13">
        <v>0</v>
      </c>
      <c r="K16" s="21">
        <v>479500</v>
      </c>
      <c r="L16" s="15">
        <v>1962</v>
      </c>
      <c r="M16" s="10"/>
      <c r="N16" s="10"/>
      <c r="O16" s="10"/>
      <c r="P16" s="10"/>
      <c r="Q16" s="10"/>
      <c r="R16" s="10"/>
      <c r="S16" s="10"/>
      <c r="T16" s="10"/>
      <c r="U16" s="10"/>
      <c r="V16" s="10"/>
      <c r="W16" s="10"/>
      <c r="X16" s="10"/>
      <c r="Y16" s="10"/>
      <c r="Z16" s="10"/>
      <c r="AA16" s="10"/>
      <c r="AB16" s="10"/>
      <c r="AC16" s="10"/>
      <c r="AD16" s="10"/>
      <c r="AE16" s="10"/>
      <c r="AF16" s="10"/>
      <c r="AG16" s="10"/>
      <c r="AH16" s="10"/>
      <c r="AI16" s="10"/>
      <c r="AJ16" s="10"/>
    </row>
    <row r="17" spans="1:36" x14ac:dyDescent="0.25">
      <c r="A17" s="10"/>
      <c r="B17" s="10"/>
      <c r="C17" s="8">
        <v>10</v>
      </c>
      <c r="D17" s="13" t="s">
        <v>51</v>
      </c>
      <c r="E17" s="13" t="s">
        <v>50</v>
      </c>
      <c r="F17" s="13">
        <v>168</v>
      </c>
      <c r="G17" s="13">
        <v>770</v>
      </c>
      <c r="H17" s="13">
        <v>1300</v>
      </c>
      <c r="I17" s="13">
        <v>1215</v>
      </c>
      <c r="J17" s="13">
        <v>1</v>
      </c>
      <c r="K17" s="21">
        <v>510645</v>
      </c>
      <c r="L17" s="15">
        <v>1979</v>
      </c>
      <c r="M17" s="10"/>
      <c r="N17" s="10"/>
      <c r="O17" s="10"/>
      <c r="P17" s="10"/>
      <c r="Q17" s="10"/>
      <c r="R17" s="10"/>
      <c r="S17" s="10"/>
      <c r="T17" s="10"/>
      <c r="U17" s="10"/>
      <c r="V17" s="10"/>
      <c r="W17" s="10"/>
      <c r="X17" s="10"/>
      <c r="Y17" s="10"/>
      <c r="Z17" s="10"/>
      <c r="AA17" s="10"/>
      <c r="AB17" s="10"/>
      <c r="AC17" s="10"/>
      <c r="AD17" s="10"/>
      <c r="AE17" s="10"/>
      <c r="AF17" s="10"/>
      <c r="AG17" s="10"/>
      <c r="AH17" s="10"/>
      <c r="AI17" s="10"/>
      <c r="AJ17" s="10"/>
    </row>
    <row r="18" spans="1:36" x14ac:dyDescent="0.25">
      <c r="A18" s="10"/>
      <c r="B18" s="10"/>
      <c r="C18" s="8">
        <v>11</v>
      </c>
      <c r="D18" s="13" t="s">
        <v>45</v>
      </c>
      <c r="E18" s="13" t="s">
        <v>56</v>
      </c>
      <c r="F18" s="13">
        <v>164</v>
      </c>
      <c r="G18" s="13">
        <v>703</v>
      </c>
      <c r="H18" s="13">
        <v>910</v>
      </c>
      <c r="I18" s="13">
        <v>1255</v>
      </c>
      <c r="J18" s="13">
        <v>0</v>
      </c>
      <c r="K18" s="21">
        <v>514500</v>
      </c>
      <c r="L18" s="15">
        <v>1962</v>
      </c>
      <c r="M18" s="10"/>
      <c r="N18" s="10"/>
      <c r="O18" s="10"/>
      <c r="P18" s="10"/>
      <c r="Q18" s="10"/>
      <c r="R18" s="10"/>
      <c r="S18" s="10"/>
      <c r="T18" s="10"/>
      <c r="U18" s="10"/>
      <c r="V18" s="10"/>
      <c r="W18" s="10"/>
      <c r="X18" s="10"/>
      <c r="Y18" s="10"/>
      <c r="Z18" s="10"/>
      <c r="AA18" s="10"/>
      <c r="AB18" s="10"/>
      <c r="AC18" s="10"/>
      <c r="AD18" s="10"/>
      <c r="AE18" s="10"/>
      <c r="AF18" s="10"/>
      <c r="AG18" s="10"/>
      <c r="AH18" s="10"/>
      <c r="AI18" s="10"/>
      <c r="AJ18" s="10"/>
    </row>
    <row r="19" spans="1:36" x14ac:dyDescent="0.25">
      <c r="A19" s="10"/>
      <c r="B19" s="10"/>
      <c r="C19" s="8">
        <v>12</v>
      </c>
      <c r="D19" s="13" t="s">
        <v>45</v>
      </c>
      <c r="E19" s="13" t="s">
        <v>48</v>
      </c>
      <c r="F19" s="13">
        <v>187</v>
      </c>
      <c r="G19" s="13">
        <v>948</v>
      </c>
      <c r="H19" s="13">
        <v>1110</v>
      </c>
      <c r="I19" s="13">
        <v>1137</v>
      </c>
      <c r="J19" s="13">
        <v>1</v>
      </c>
      <c r="K19" s="21">
        <v>573500</v>
      </c>
      <c r="L19" s="15">
        <v>1964</v>
      </c>
      <c r="M19" s="10"/>
      <c r="N19" s="10"/>
      <c r="O19" s="10"/>
      <c r="P19" s="10"/>
      <c r="Q19" s="10"/>
      <c r="R19" s="10"/>
      <c r="S19" s="10"/>
      <c r="T19" s="10"/>
      <c r="U19" s="10"/>
      <c r="V19" s="10"/>
      <c r="W19" s="10"/>
      <c r="X19" s="10"/>
      <c r="Y19" s="10"/>
      <c r="Z19" s="10"/>
      <c r="AA19" s="10"/>
      <c r="AB19" s="10"/>
      <c r="AC19" s="10"/>
      <c r="AD19" s="10"/>
      <c r="AE19" s="10"/>
      <c r="AF19" s="10"/>
      <c r="AG19" s="10"/>
      <c r="AH19" s="10"/>
      <c r="AI19" s="10"/>
      <c r="AJ19" s="10"/>
    </row>
    <row r="20" spans="1:36" x14ac:dyDescent="0.25">
      <c r="A20" s="10"/>
      <c r="B20" s="10"/>
      <c r="C20" s="8">
        <v>13</v>
      </c>
      <c r="D20" s="13" t="s">
        <v>45</v>
      </c>
      <c r="E20" s="13" t="s">
        <v>58</v>
      </c>
      <c r="F20" s="13">
        <v>176</v>
      </c>
      <c r="G20" s="13">
        <v>924</v>
      </c>
      <c r="H20" s="13">
        <v>1100</v>
      </c>
      <c r="I20" s="13">
        <v>1063</v>
      </c>
      <c r="J20" s="13">
        <v>1</v>
      </c>
      <c r="K20" s="21">
        <v>574000</v>
      </c>
      <c r="L20" s="15">
        <v>1947</v>
      </c>
      <c r="M20" s="10"/>
      <c r="N20" s="10"/>
      <c r="O20" s="10"/>
      <c r="P20" s="10"/>
      <c r="Q20" s="10"/>
      <c r="R20" s="10"/>
      <c r="S20" s="10"/>
      <c r="T20" s="10"/>
      <c r="U20" s="10"/>
      <c r="V20" s="10"/>
      <c r="W20" s="10"/>
      <c r="X20" s="10"/>
      <c r="Y20" s="10"/>
      <c r="Z20" s="10"/>
      <c r="AA20" s="10"/>
      <c r="AB20" s="10"/>
      <c r="AC20" s="10"/>
      <c r="AD20" s="10"/>
      <c r="AE20" s="10"/>
      <c r="AF20" s="10"/>
      <c r="AG20" s="10"/>
      <c r="AH20" s="10"/>
      <c r="AI20" s="10"/>
      <c r="AJ20" s="10"/>
    </row>
    <row r="21" spans="1:36" x14ac:dyDescent="0.25">
      <c r="A21" s="10"/>
      <c r="B21" s="10"/>
      <c r="C21" s="9">
        <v>14</v>
      </c>
      <c r="D21" s="16" t="s">
        <v>46</v>
      </c>
      <c r="E21" s="16" t="s">
        <v>47</v>
      </c>
      <c r="F21" s="16">
        <v>218</v>
      </c>
      <c r="G21" s="16">
        <v>828</v>
      </c>
      <c r="H21" s="16">
        <v>1143</v>
      </c>
      <c r="I21" s="16">
        <v>1380</v>
      </c>
      <c r="J21" s="16">
        <v>1</v>
      </c>
      <c r="K21" s="33">
        <v>756500</v>
      </c>
      <c r="L21" s="18">
        <v>1971</v>
      </c>
      <c r="M21" s="10"/>
      <c r="N21" s="10"/>
      <c r="O21" s="10"/>
      <c r="P21" s="10"/>
      <c r="Q21" s="10"/>
      <c r="R21" s="10"/>
      <c r="S21" s="10"/>
      <c r="T21" s="10"/>
      <c r="U21" s="10"/>
      <c r="V21" s="10"/>
      <c r="W21" s="10"/>
      <c r="X21" s="10"/>
      <c r="Y21" s="10"/>
      <c r="Z21" s="10"/>
      <c r="AA21" s="10"/>
      <c r="AB21" s="10"/>
      <c r="AC21" s="10"/>
      <c r="AD21" s="10"/>
      <c r="AE21" s="10"/>
      <c r="AF21" s="10"/>
      <c r="AG21" s="10"/>
      <c r="AH21" s="10"/>
      <c r="AI21" s="10"/>
      <c r="AJ21" s="10"/>
    </row>
    <row r="22" spans="1:36" x14ac:dyDescent="0.25">
      <c r="A22" s="10"/>
      <c r="B22" s="2" t="s">
        <v>72</v>
      </c>
      <c r="C22" s="8">
        <v>15</v>
      </c>
      <c r="D22" s="13" t="s">
        <v>53</v>
      </c>
      <c r="E22" s="13" t="s">
        <v>55</v>
      </c>
      <c r="F22" s="13">
        <v>112</v>
      </c>
      <c r="G22" s="13">
        <v>470</v>
      </c>
      <c r="H22" s="13">
        <v>770</v>
      </c>
      <c r="I22" s="13">
        <v>490</v>
      </c>
      <c r="J22" s="13">
        <v>0</v>
      </c>
      <c r="K22" s="14">
        <v>129500</v>
      </c>
      <c r="L22" s="15">
        <v>2008</v>
      </c>
      <c r="M22" s="10"/>
      <c r="N22" s="10"/>
      <c r="O22" s="10"/>
      <c r="P22" s="10"/>
      <c r="Q22" s="10"/>
      <c r="R22" s="10"/>
      <c r="S22" s="10"/>
      <c r="T22" s="10"/>
      <c r="U22" s="10"/>
      <c r="V22" s="10"/>
      <c r="W22" s="10"/>
      <c r="X22" s="10"/>
      <c r="Y22" s="10"/>
      <c r="Z22" s="10"/>
      <c r="AA22" s="10"/>
      <c r="AB22" s="10"/>
      <c r="AC22" s="10"/>
      <c r="AD22" s="10"/>
      <c r="AE22" s="10"/>
      <c r="AF22" s="10"/>
      <c r="AG22" s="10"/>
      <c r="AH22" s="10"/>
      <c r="AI22" s="10"/>
      <c r="AJ22" s="10"/>
    </row>
    <row r="23" spans="1:36" x14ac:dyDescent="0.25">
      <c r="A23" s="10"/>
      <c r="B23" s="10"/>
      <c r="C23" s="8">
        <v>16</v>
      </c>
      <c r="D23" s="6" t="s">
        <v>53</v>
      </c>
      <c r="E23" s="13" t="s">
        <v>54</v>
      </c>
      <c r="F23" s="13">
        <v>138</v>
      </c>
      <c r="G23" s="13">
        <v>547</v>
      </c>
      <c r="H23" s="13">
        <v>1280</v>
      </c>
      <c r="I23" s="13">
        <v>582</v>
      </c>
      <c r="J23" s="13">
        <v>0</v>
      </c>
      <c r="K23" s="14">
        <v>169389</v>
      </c>
      <c r="L23" s="15">
        <v>1993</v>
      </c>
      <c r="M23" s="10"/>
      <c r="N23" s="10"/>
      <c r="O23" s="10"/>
      <c r="P23" s="10"/>
      <c r="Q23" s="10"/>
      <c r="R23" s="10"/>
      <c r="S23" s="10"/>
      <c r="T23" s="10"/>
      <c r="U23" s="10"/>
      <c r="V23" s="10"/>
      <c r="W23" s="10"/>
      <c r="X23" s="10"/>
      <c r="Y23" s="10"/>
      <c r="Z23" s="10"/>
      <c r="AA23" s="10"/>
      <c r="AB23" s="10"/>
      <c r="AC23" s="10"/>
      <c r="AD23" s="10"/>
      <c r="AE23" s="10"/>
      <c r="AF23" s="10"/>
      <c r="AG23" s="10"/>
      <c r="AH23" s="10"/>
      <c r="AI23" s="10"/>
      <c r="AJ23" s="10"/>
    </row>
    <row r="24" spans="1:36" x14ac:dyDescent="0.25">
      <c r="A24" s="10"/>
      <c r="B24" s="10"/>
      <c r="C24" s="8">
        <v>17</v>
      </c>
      <c r="D24" s="6" t="s">
        <v>66</v>
      </c>
      <c r="E24" s="13" t="s">
        <v>0</v>
      </c>
      <c r="F24" s="13">
        <v>145</v>
      </c>
      <c r="G24" s="13">
        <v>785</v>
      </c>
      <c r="H24" s="13">
        <v>1027</v>
      </c>
      <c r="I24" s="13">
        <v>887</v>
      </c>
      <c r="J24" s="13">
        <v>0</v>
      </c>
      <c r="K24" s="14">
        <v>259950</v>
      </c>
      <c r="L24" s="15">
        <v>1993</v>
      </c>
      <c r="M24" s="10"/>
      <c r="N24" s="10"/>
      <c r="O24" s="10"/>
      <c r="P24" s="10"/>
      <c r="Q24" s="10"/>
      <c r="R24" s="10"/>
      <c r="S24" s="10"/>
      <c r="T24" s="10"/>
      <c r="U24" s="10"/>
      <c r="V24" s="10"/>
      <c r="W24" s="10"/>
      <c r="X24" s="10"/>
      <c r="Y24" s="10"/>
      <c r="Z24" s="10"/>
      <c r="AA24" s="10"/>
      <c r="AB24" s="10"/>
      <c r="AC24" s="10"/>
      <c r="AD24" s="10"/>
      <c r="AE24" s="10"/>
      <c r="AF24" s="10"/>
      <c r="AG24" s="10"/>
      <c r="AH24" s="10"/>
      <c r="AI24" s="10"/>
      <c r="AJ24" s="10"/>
    </row>
    <row r="25" spans="1:36" x14ac:dyDescent="0.25">
      <c r="A25" s="10"/>
      <c r="B25" s="10"/>
      <c r="C25" s="8">
        <v>18</v>
      </c>
      <c r="D25" s="6" t="s">
        <v>66</v>
      </c>
      <c r="E25" s="13" t="s">
        <v>14</v>
      </c>
      <c r="F25" s="13">
        <v>155</v>
      </c>
      <c r="G25" s="13">
        <v>785</v>
      </c>
      <c r="H25" s="13">
        <v>1478</v>
      </c>
      <c r="I25" s="13">
        <v>1000</v>
      </c>
      <c r="J25" s="13">
        <v>0</v>
      </c>
      <c r="K25" s="14">
        <v>276690</v>
      </c>
      <c r="L25" s="15">
        <v>1999</v>
      </c>
      <c r="M25" s="10"/>
      <c r="N25" s="10"/>
      <c r="O25" s="10"/>
      <c r="P25" s="10"/>
      <c r="Q25" s="10"/>
      <c r="R25" s="10"/>
      <c r="S25" s="10"/>
      <c r="T25" s="10"/>
      <c r="U25" s="10"/>
      <c r="V25" s="10"/>
      <c r="W25" s="10"/>
      <c r="X25" s="10"/>
      <c r="Y25" s="10"/>
      <c r="Z25" s="10"/>
      <c r="AA25" s="10"/>
      <c r="AB25" s="10"/>
      <c r="AC25" s="10"/>
      <c r="AD25" s="10"/>
      <c r="AE25" s="10"/>
      <c r="AF25" s="10"/>
      <c r="AG25" s="10"/>
      <c r="AH25" s="10"/>
      <c r="AI25" s="10"/>
      <c r="AJ25" s="10"/>
    </row>
    <row r="26" spans="1:36" x14ac:dyDescent="0.25">
      <c r="A26" s="10"/>
      <c r="B26" s="10"/>
      <c r="C26" s="8">
        <v>19</v>
      </c>
      <c r="D26" s="6" t="s">
        <v>66</v>
      </c>
      <c r="E26" s="13" t="s">
        <v>15</v>
      </c>
      <c r="F26" s="13">
        <v>185</v>
      </c>
      <c r="G26" s="13">
        <v>1170</v>
      </c>
      <c r="H26" s="13">
        <v>1028</v>
      </c>
      <c r="I26" s="13">
        <v>1175</v>
      </c>
      <c r="J26" s="13">
        <v>0</v>
      </c>
      <c r="K26" s="14">
        <v>371200</v>
      </c>
      <c r="L26" s="15">
        <v>1999</v>
      </c>
      <c r="M26" s="10"/>
      <c r="N26" s="10"/>
      <c r="O26" s="10"/>
      <c r="P26" s="10"/>
      <c r="Q26" s="10"/>
      <c r="R26" s="10"/>
      <c r="S26" s="10"/>
      <c r="T26" s="10"/>
      <c r="U26" s="10"/>
      <c r="V26" s="10"/>
      <c r="W26" s="10"/>
      <c r="X26" s="10"/>
      <c r="Y26" s="10"/>
      <c r="Z26" s="10"/>
      <c r="AA26" s="10"/>
      <c r="AB26" s="10"/>
      <c r="AC26" s="10"/>
      <c r="AD26" s="10"/>
      <c r="AE26" s="10"/>
      <c r="AF26" s="10"/>
      <c r="AG26" s="10"/>
      <c r="AH26" s="10"/>
      <c r="AI26" s="10"/>
      <c r="AJ26" s="10"/>
    </row>
    <row r="27" spans="1:36" x14ac:dyDescent="0.25">
      <c r="A27" s="10"/>
      <c r="B27" s="10"/>
      <c r="C27" s="8">
        <v>20</v>
      </c>
      <c r="D27" s="6" t="s">
        <v>66</v>
      </c>
      <c r="E27" s="13" t="s">
        <v>9</v>
      </c>
      <c r="F27" s="13">
        <v>191</v>
      </c>
      <c r="G27" s="13">
        <v>1280</v>
      </c>
      <c r="H27" s="13">
        <v>1300</v>
      </c>
      <c r="I27" s="13">
        <v>1100</v>
      </c>
      <c r="J27" s="13">
        <v>0</v>
      </c>
      <c r="K27" s="14">
        <v>383900</v>
      </c>
      <c r="L27" s="15">
        <v>2004</v>
      </c>
      <c r="M27" s="10"/>
      <c r="N27" s="10"/>
      <c r="O27" s="10"/>
      <c r="P27" s="10"/>
      <c r="Q27" s="10"/>
      <c r="R27" s="10"/>
      <c r="S27" s="10"/>
      <c r="T27" s="10"/>
      <c r="U27" s="10"/>
      <c r="V27" s="10"/>
      <c r="W27" s="10"/>
      <c r="X27" s="10"/>
      <c r="Y27" s="10"/>
      <c r="Z27" s="10"/>
      <c r="AA27" s="10"/>
      <c r="AB27" s="10"/>
      <c r="AC27" s="10"/>
      <c r="AD27" s="10"/>
      <c r="AE27" s="10"/>
      <c r="AF27" s="10"/>
      <c r="AG27" s="10"/>
      <c r="AH27" s="10"/>
      <c r="AI27" s="10"/>
      <c r="AJ27" s="10"/>
    </row>
    <row r="28" spans="1:36" x14ac:dyDescent="0.25">
      <c r="A28" s="10"/>
      <c r="B28" s="10"/>
      <c r="C28" s="8">
        <v>21</v>
      </c>
      <c r="D28" s="13" t="s">
        <v>66</v>
      </c>
      <c r="E28" s="13" t="s">
        <v>16</v>
      </c>
      <c r="F28" s="13">
        <v>219</v>
      </c>
      <c r="G28" s="13">
        <v>1000</v>
      </c>
      <c r="H28" s="13">
        <v>1028</v>
      </c>
      <c r="I28" s="13">
        <v>1080</v>
      </c>
      <c r="J28" s="13">
        <v>0</v>
      </c>
      <c r="K28" s="21">
        <v>439985</v>
      </c>
      <c r="L28" s="15">
        <v>1999</v>
      </c>
      <c r="M28" s="10"/>
      <c r="N28" s="10"/>
      <c r="O28" s="10"/>
      <c r="P28" s="10"/>
      <c r="Q28" s="10"/>
      <c r="R28" s="10"/>
      <c r="S28" s="10"/>
      <c r="T28" s="10"/>
      <c r="U28" s="10"/>
      <c r="V28" s="10"/>
      <c r="W28" s="10"/>
      <c r="X28" s="10"/>
      <c r="Y28" s="10"/>
      <c r="Z28" s="10"/>
      <c r="AA28" s="10"/>
      <c r="AB28" s="10"/>
      <c r="AC28" s="10"/>
      <c r="AD28" s="10"/>
      <c r="AE28" s="10"/>
      <c r="AF28" s="10"/>
      <c r="AG28" s="10"/>
      <c r="AH28" s="10"/>
      <c r="AI28" s="10"/>
      <c r="AJ28" s="10"/>
    </row>
    <row r="29" spans="1:36" x14ac:dyDescent="0.25">
      <c r="A29" s="10"/>
      <c r="B29" s="10"/>
      <c r="C29" s="8">
        <v>22</v>
      </c>
      <c r="D29" s="6" t="s">
        <v>66</v>
      </c>
      <c r="E29" s="13" t="s">
        <v>69</v>
      </c>
      <c r="F29" s="13">
        <v>190</v>
      </c>
      <c r="G29" s="13">
        <v>1860</v>
      </c>
      <c r="H29" s="13">
        <v>960</v>
      </c>
      <c r="I29" s="13">
        <v>1107</v>
      </c>
      <c r="J29" s="13">
        <v>1</v>
      </c>
      <c r="K29" s="14">
        <v>449000</v>
      </c>
      <c r="L29" s="15">
        <v>1994</v>
      </c>
      <c r="M29" s="10"/>
      <c r="N29" s="10"/>
      <c r="O29" s="10"/>
      <c r="P29" s="10"/>
      <c r="Q29" s="10"/>
      <c r="R29" s="10"/>
      <c r="S29" s="10"/>
      <c r="T29" s="10"/>
      <c r="U29" s="10"/>
      <c r="V29" s="10"/>
      <c r="W29" s="10"/>
      <c r="X29" s="10"/>
      <c r="Y29" s="10"/>
      <c r="Z29" s="10"/>
      <c r="AA29" s="10"/>
      <c r="AB29" s="10"/>
      <c r="AC29" s="10"/>
      <c r="AD29" s="10"/>
      <c r="AE29" s="10"/>
      <c r="AF29" s="10"/>
      <c r="AG29" s="10"/>
      <c r="AH29" s="10"/>
      <c r="AI29" s="10"/>
      <c r="AJ29" s="10"/>
    </row>
    <row r="30" spans="1:36" x14ac:dyDescent="0.25">
      <c r="A30" s="10"/>
      <c r="B30" s="10"/>
      <c r="C30" s="8">
        <v>23</v>
      </c>
      <c r="D30" s="6" t="s">
        <v>66</v>
      </c>
      <c r="E30" s="13" t="s">
        <v>11</v>
      </c>
      <c r="F30" s="13">
        <v>197</v>
      </c>
      <c r="G30" s="13">
        <v>1860</v>
      </c>
      <c r="H30" s="13">
        <v>960</v>
      </c>
      <c r="I30" s="13">
        <v>1107</v>
      </c>
      <c r="J30" s="13">
        <v>1</v>
      </c>
      <c r="K30" s="14">
        <v>469000</v>
      </c>
      <c r="L30" s="15">
        <v>1994</v>
      </c>
      <c r="M30" s="10"/>
      <c r="N30" s="10"/>
      <c r="O30" s="10"/>
      <c r="P30" s="10"/>
      <c r="Q30" s="10"/>
      <c r="R30" s="10"/>
      <c r="S30" s="10"/>
      <c r="T30" s="10"/>
      <c r="U30" s="10"/>
      <c r="V30" s="10"/>
      <c r="W30" s="10"/>
      <c r="X30" s="10"/>
      <c r="Y30" s="10"/>
      <c r="Z30" s="10"/>
      <c r="AA30" s="10"/>
      <c r="AB30" s="10"/>
      <c r="AC30" s="10"/>
      <c r="AD30" s="10"/>
      <c r="AE30" s="10"/>
      <c r="AF30" s="10"/>
      <c r="AG30" s="10"/>
      <c r="AH30" s="10"/>
      <c r="AI30" s="10"/>
      <c r="AJ30" s="10"/>
    </row>
    <row r="31" spans="1:36" x14ac:dyDescent="0.25">
      <c r="A31" s="10"/>
      <c r="B31" s="10"/>
      <c r="C31" s="8">
        <v>24</v>
      </c>
      <c r="D31" s="6" t="s">
        <v>66</v>
      </c>
      <c r="E31" s="13" t="s">
        <v>10</v>
      </c>
      <c r="F31" s="13">
        <v>235</v>
      </c>
      <c r="G31" s="13">
        <v>1148</v>
      </c>
      <c r="H31" s="13">
        <v>1300</v>
      </c>
      <c r="I31" s="13">
        <v>1100</v>
      </c>
      <c r="J31" s="13">
        <v>0</v>
      </c>
      <c r="K31" s="14">
        <v>485900</v>
      </c>
      <c r="L31" s="15">
        <v>2004</v>
      </c>
      <c r="M31" s="10"/>
      <c r="N31" s="10"/>
      <c r="O31" s="10"/>
      <c r="P31" s="10"/>
      <c r="Q31" s="10"/>
      <c r="R31" s="10"/>
      <c r="S31" s="10"/>
      <c r="T31" s="10"/>
      <c r="U31" s="10"/>
      <c r="V31" s="10"/>
      <c r="W31" s="10"/>
      <c r="X31" s="10"/>
      <c r="Y31" s="10"/>
      <c r="Z31" s="10"/>
      <c r="AA31" s="10"/>
      <c r="AB31" s="10"/>
      <c r="AC31" s="10"/>
      <c r="AD31" s="10"/>
      <c r="AE31" s="10"/>
      <c r="AF31" s="10"/>
      <c r="AG31" s="10"/>
      <c r="AH31" s="10"/>
      <c r="AI31" s="10"/>
      <c r="AJ31" s="10"/>
    </row>
    <row r="32" spans="1:36" x14ac:dyDescent="0.25">
      <c r="A32" s="10"/>
      <c r="B32" s="10"/>
      <c r="C32" s="8">
        <v>25</v>
      </c>
      <c r="D32" s="6" t="s">
        <v>51</v>
      </c>
      <c r="E32" s="13" t="s">
        <v>52</v>
      </c>
      <c r="F32" s="13">
        <v>172</v>
      </c>
      <c r="G32" s="13">
        <v>1129</v>
      </c>
      <c r="H32" s="13">
        <v>1130</v>
      </c>
      <c r="I32" s="13">
        <v>1122</v>
      </c>
      <c r="J32" s="13">
        <v>1</v>
      </c>
      <c r="K32" s="14">
        <v>532675</v>
      </c>
      <c r="L32" s="15">
        <v>2004</v>
      </c>
      <c r="M32" s="10"/>
      <c r="N32" s="10"/>
      <c r="O32" s="10"/>
      <c r="P32" s="10"/>
      <c r="Q32" s="10"/>
      <c r="R32" s="10"/>
      <c r="S32" s="10"/>
      <c r="T32" s="10"/>
      <c r="U32" s="10"/>
      <c r="V32" s="10"/>
      <c r="W32" s="10"/>
      <c r="X32" s="10"/>
      <c r="Y32" s="10"/>
      <c r="Z32" s="10"/>
      <c r="AA32" s="10"/>
      <c r="AB32" s="10"/>
      <c r="AC32" s="10"/>
      <c r="AD32" s="10"/>
      <c r="AE32" s="10"/>
      <c r="AF32" s="10"/>
      <c r="AG32" s="10"/>
      <c r="AH32" s="10"/>
      <c r="AI32" s="10"/>
      <c r="AJ32" s="10"/>
    </row>
    <row r="33" spans="1:56" x14ac:dyDescent="0.25">
      <c r="A33" s="10"/>
      <c r="B33" s="10"/>
      <c r="C33" s="8">
        <v>26</v>
      </c>
      <c r="D33" s="6" t="s">
        <v>66</v>
      </c>
      <c r="E33" s="13" t="s">
        <v>12</v>
      </c>
      <c r="F33" s="13">
        <v>237</v>
      </c>
      <c r="G33" s="13">
        <v>1445</v>
      </c>
      <c r="H33" s="13">
        <v>900</v>
      </c>
      <c r="I33" s="13">
        <v>1107</v>
      </c>
      <c r="J33" s="13">
        <v>1</v>
      </c>
      <c r="K33" s="14">
        <v>579900</v>
      </c>
      <c r="L33" s="15">
        <v>2006</v>
      </c>
      <c r="M33" s="10"/>
      <c r="N33" s="10"/>
      <c r="O33" s="10"/>
      <c r="P33" s="10"/>
      <c r="Q33" s="10"/>
      <c r="R33" s="10"/>
      <c r="S33" s="10"/>
      <c r="T33" s="10"/>
      <c r="U33" s="10"/>
      <c r="V33" s="10"/>
      <c r="W33" s="10"/>
      <c r="X33" s="10"/>
      <c r="Y33" s="10"/>
      <c r="Z33" s="10"/>
      <c r="AA33" s="10"/>
      <c r="AB33" s="10"/>
      <c r="AC33" s="10"/>
      <c r="AD33" s="10"/>
      <c r="AE33" s="10"/>
      <c r="AF33" s="10"/>
      <c r="AG33" s="10"/>
      <c r="AH33" s="10"/>
      <c r="AI33" s="10"/>
      <c r="AJ33" s="10"/>
    </row>
    <row r="34" spans="1:56" x14ac:dyDescent="0.25">
      <c r="A34" s="10"/>
      <c r="B34" s="10"/>
      <c r="C34" s="8">
        <v>27</v>
      </c>
      <c r="D34" s="6" t="s">
        <v>66</v>
      </c>
      <c r="E34" s="13" t="s">
        <v>13</v>
      </c>
      <c r="F34" s="13">
        <v>242</v>
      </c>
      <c r="G34" s="13">
        <v>1445</v>
      </c>
      <c r="H34" s="13">
        <v>960</v>
      </c>
      <c r="I34" s="13">
        <v>1004</v>
      </c>
      <c r="J34" s="13">
        <v>1</v>
      </c>
      <c r="K34" s="14">
        <v>599500</v>
      </c>
      <c r="L34" s="15">
        <v>2007</v>
      </c>
      <c r="M34" s="10"/>
      <c r="N34" s="10"/>
      <c r="O34" s="10"/>
      <c r="P34" s="10"/>
      <c r="Q34" s="10"/>
      <c r="R34" s="10"/>
      <c r="S34" s="10"/>
      <c r="T34" s="10"/>
      <c r="U34" s="10"/>
      <c r="V34" s="10"/>
      <c r="W34" s="10"/>
      <c r="X34" s="10"/>
      <c r="Y34" s="10"/>
      <c r="Z34" s="10"/>
      <c r="AA34" s="10"/>
      <c r="AB34" s="10"/>
      <c r="AC34" s="10"/>
      <c r="AD34" s="10"/>
      <c r="AE34" s="10"/>
      <c r="AF34" s="10"/>
      <c r="AG34" s="10"/>
      <c r="AH34" s="10"/>
      <c r="AI34" s="10"/>
      <c r="AJ34" s="10"/>
    </row>
    <row r="35" spans="1:56" x14ac:dyDescent="0.25">
      <c r="A35" s="10"/>
      <c r="B35" s="10"/>
      <c r="C35" s="9">
        <v>28</v>
      </c>
      <c r="D35" s="7" t="s">
        <v>45</v>
      </c>
      <c r="E35" s="16" t="s">
        <v>44</v>
      </c>
      <c r="F35" s="16">
        <v>215</v>
      </c>
      <c r="G35" s="16">
        <v>1367</v>
      </c>
      <c r="H35" s="16">
        <v>1087</v>
      </c>
      <c r="I35" s="16">
        <v>1421</v>
      </c>
      <c r="J35" s="16">
        <v>1</v>
      </c>
      <c r="K35" s="17">
        <v>757000</v>
      </c>
      <c r="L35" s="18">
        <v>1982</v>
      </c>
      <c r="M35" s="10"/>
      <c r="N35" s="10"/>
      <c r="O35" s="10"/>
      <c r="P35" s="10"/>
      <c r="Q35" s="10"/>
      <c r="R35" s="10"/>
      <c r="S35" s="10"/>
      <c r="T35" s="10"/>
      <c r="U35" s="10"/>
      <c r="V35" s="10"/>
      <c r="W35" s="10"/>
      <c r="X35" s="10"/>
      <c r="Y35" s="10"/>
      <c r="Z35" s="10"/>
      <c r="AA35" s="10"/>
      <c r="AB35" s="10"/>
      <c r="AC35" s="10"/>
      <c r="AD35" s="10"/>
      <c r="AE35" s="10"/>
      <c r="AF35" s="10"/>
      <c r="AG35" s="10"/>
      <c r="AH35" s="10"/>
      <c r="AI35" s="10"/>
      <c r="AJ35" s="10"/>
    </row>
    <row r="36" spans="1:56"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
      <c r="AL36" s="1"/>
      <c r="AM36" s="1"/>
      <c r="AN36" s="1"/>
      <c r="AO36" s="1"/>
      <c r="AP36" s="1"/>
      <c r="AQ36" s="1"/>
      <c r="AR36" s="1"/>
      <c r="AS36" s="1"/>
      <c r="AT36" s="1"/>
      <c r="AU36" s="1"/>
      <c r="AV36" s="1"/>
      <c r="AW36" s="1"/>
      <c r="AX36" s="1"/>
      <c r="AY36" s="1"/>
      <c r="AZ36" s="1"/>
      <c r="BA36" s="1"/>
      <c r="BB36" s="1"/>
      <c r="BC36" s="1"/>
      <c r="BD36" s="1"/>
    </row>
    <row r="37" spans="1:56" x14ac:dyDescent="0.2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
      <c r="AL37" s="1"/>
      <c r="AM37" s="1"/>
      <c r="AN37" s="1"/>
      <c r="AO37" s="1"/>
      <c r="AP37" s="1"/>
      <c r="AQ37" s="1"/>
      <c r="AR37" s="1"/>
      <c r="AS37" s="1"/>
      <c r="AT37" s="1"/>
      <c r="AU37" s="1"/>
      <c r="AV37" s="1"/>
      <c r="AW37" s="1"/>
      <c r="AX37" s="1"/>
      <c r="AY37" s="1"/>
      <c r="AZ37" s="1"/>
      <c r="BA37" s="1"/>
      <c r="BB37" s="1"/>
      <c r="BC37" s="1"/>
      <c r="BD37" s="1"/>
    </row>
    <row r="38" spans="1:56" x14ac:dyDescent="0.2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
      <c r="AL38" s="1"/>
      <c r="AM38" s="1"/>
      <c r="AN38" s="1"/>
      <c r="AO38" s="1"/>
      <c r="AP38" s="1"/>
      <c r="AQ38" s="1"/>
      <c r="AR38" s="1"/>
      <c r="AS38" s="1"/>
      <c r="AT38" s="1"/>
      <c r="AU38" s="1"/>
      <c r="AV38" s="1"/>
      <c r="AW38" s="1"/>
      <c r="AX38" s="1"/>
      <c r="AY38" s="1"/>
      <c r="AZ38" s="1"/>
      <c r="BA38" s="1"/>
      <c r="BB38" s="1"/>
      <c r="BC38" s="1"/>
      <c r="BD38" s="1"/>
    </row>
    <row r="39" spans="1:56" x14ac:dyDescent="0.2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
      <c r="AL39" s="1"/>
      <c r="AM39" s="1"/>
      <c r="AN39" s="1"/>
      <c r="AO39" s="1"/>
      <c r="AP39" s="1"/>
      <c r="AQ39" s="1"/>
      <c r="AR39" s="1"/>
      <c r="AS39" s="1"/>
      <c r="AT39" s="1"/>
      <c r="AU39" s="1"/>
      <c r="AV39" s="1"/>
      <c r="AW39" s="1"/>
      <c r="AX39" s="1"/>
      <c r="AY39" s="1"/>
      <c r="AZ39" s="1"/>
      <c r="BA39" s="1"/>
      <c r="BB39" s="1"/>
      <c r="BC39" s="1"/>
      <c r="BD39" s="1"/>
    </row>
    <row r="40" spans="1:56" x14ac:dyDescent="0.2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
      <c r="AL40" s="1"/>
      <c r="AM40" s="1"/>
      <c r="AN40" s="1"/>
      <c r="AO40" s="1"/>
      <c r="AP40" s="1"/>
      <c r="AQ40" s="1"/>
      <c r="AR40" s="1"/>
      <c r="AS40" s="1"/>
      <c r="AT40" s="1"/>
      <c r="AU40" s="1"/>
      <c r="AV40" s="1"/>
      <c r="AW40" s="1"/>
      <c r="AX40" s="1"/>
      <c r="AY40" s="1"/>
      <c r="AZ40" s="1"/>
      <c r="BA40" s="1"/>
      <c r="BB40" s="1"/>
      <c r="BC40" s="1"/>
      <c r="BD40" s="1"/>
    </row>
    <row r="41" spans="1:56" x14ac:dyDescent="0.2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
      <c r="AL41" s="1"/>
      <c r="AM41" s="1"/>
      <c r="AN41" s="1"/>
      <c r="AO41" s="1"/>
      <c r="AP41" s="1"/>
      <c r="AQ41" s="1"/>
      <c r="AR41" s="1"/>
      <c r="AS41" s="1"/>
      <c r="AT41" s="1"/>
      <c r="AU41" s="1"/>
      <c r="AV41" s="1"/>
      <c r="AW41" s="1"/>
      <c r="AX41" s="1"/>
      <c r="AY41" s="1"/>
      <c r="AZ41" s="1"/>
      <c r="BA41" s="1"/>
      <c r="BB41" s="1"/>
      <c r="BC41" s="1"/>
      <c r="BD41" s="1"/>
    </row>
    <row r="42" spans="1:56" x14ac:dyDescent="0.2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
      <c r="AL42" s="1"/>
      <c r="AM42" s="1"/>
      <c r="AN42" s="1"/>
      <c r="AO42" s="1"/>
      <c r="AP42" s="1"/>
      <c r="AQ42" s="1"/>
      <c r="AR42" s="1"/>
      <c r="AS42" s="1"/>
      <c r="AT42" s="1"/>
      <c r="AU42" s="1"/>
      <c r="AV42" s="1"/>
      <c r="AW42" s="1"/>
      <c r="AX42" s="1"/>
      <c r="AY42" s="1"/>
      <c r="AZ42" s="1"/>
      <c r="BA42" s="1"/>
      <c r="BB42" s="1"/>
      <c r="BC42" s="1"/>
      <c r="BD42" s="1"/>
    </row>
    <row r="43" spans="1:56" x14ac:dyDescent="0.2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
      <c r="AL43" s="1"/>
      <c r="AM43" s="1"/>
      <c r="AN43" s="1"/>
      <c r="AO43" s="1"/>
      <c r="AP43" s="1"/>
      <c r="AQ43" s="1"/>
      <c r="AR43" s="1"/>
      <c r="AS43" s="1"/>
      <c r="AT43" s="1"/>
      <c r="AU43" s="1"/>
      <c r="AV43" s="1"/>
      <c r="AW43" s="1"/>
      <c r="AX43" s="1"/>
      <c r="AY43" s="1"/>
      <c r="AZ43" s="1"/>
      <c r="BA43" s="1"/>
      <c r="BB43" s="1"/>
      <c r="BC43" s="1"/>
      <c r="BD43" s="1"/>
    </row>
    <row r="44" spans="1:56" x14ac:dyDescent="0.2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
      <c r="AL44" s="1"/>
      <c r="AM44" s="1"/>
      <c r="AN44" s="1"/>
      <c r="AO44" s="1"/>
      <c r="AP44" s="1"/>
      <c r="AQ44" s="1"/>
      <c r="AR44" s="1"/>
      <c r="AS44" s="1"/>
      <c r="AT44" s="1"/>
      <c r="AU44" s="1"/>
      <c r="AV44" s="1"/>
      <c r="AW44" s="1"/>
      <c r="AX44" s="1"/>
      <c r="AY44" s="1"/>
      <c r="AZ44" s="1"/>
      <c r="BA44" s="1"/>
      <c r="BB44" s="1"/>
      <c r="BC44" s="1"/>
      <c r="BD44" s="1"/>
    </row>
    <row r="45" spans="1:56" x14ac:dyDescent="0.2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
      <c r="AL45" s="1"/>
      <c r="AM45" s="1"/>
      <c r="AN45" s="1"/>
      <c r="AO45" s="1"/>
      <c r="AP45" s="1"/>
      <c r="AQ45" s="1"/>
      <c r="AR45" s="1"/>
      <c r="AS45" s="1"/>
      <c r="AT45" s="1"/>
      <c r="AU45" s="1"/>
      <c r="AV45" s="1"/>
      <c r="AW45" s="1"/>
      <c r="AX45" s="1"/>
      <c r="AY45" s="1"/>
      <c r="AZ45" s="1"/>
      <c r="BA45" s="1"/>
      <c r="BB45" s="1"/>
      <c r="BC45" s="1"/>
      <c r="BD45" s="1"/>
    </row>
    <row r="46" spans="1:56" x14ac:dyDescent="0.2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
      <c r="AL46" s="1"/>
      <c r="AM46" s="1"/>
      <c r="AN46" s="1"/>
      <c r="AO46" s="1"/>
      <c r="AP46" s="1"/>
      <c r="AQ46" s="1"/>
      <c r="AR46" s="1"/>
      <c r="AS46" s="1"/>
      <c r="AT46" s="1"/>
      <c r="AU46" s="1"/>
      <c r="AV46" s="1"/>
      <c r="AW46" s="1"/>
      <c r="AX46" s="1"/>
      <c r="AY46" s="1"/>
      <c r="AZ46" s="1"/>
      <c r="BA46" s="1"/>
      <c r="BB46" s="1"/>
      <c r="BC46" s="1"/>
      <c r="BD46" s="1"/>
    </row>
    <row r="47" spans="1:56" x14ac:dyDescent="0.2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
      <c r="AL47" s="1"/>
      <c r="AM47" s="1"/>
      <c r="AN47" s="1"/>
      <c r="AO47" s="1"/>
      <c r="AP47" s="1"/>
      <c r="AQ47" s="1"/>
      <c r="AR47" s="1"/>
      <c r="AS47" s="1"/>
      <c r="AT47" s="1"/>
      <c r="AU47" s="1"/>
      <c r="AV47" s="1"/>
      <c r="AW47" s="1"/>
      <c r="AX47" s="1"/>
      <c r="AY47" s="1"/>
      <c r="AZ47" s="1"/>
      <c r="BA47" s="1"/>
      <c r="BB47" s="1"/>
      <c r="BC47" s="1"/>
      <c r="BD47" s="1"/>
    </row>
    <row r="48" spans="1:56" x14ac:dyDescent="0.2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
      <c r="AL48" s="1"/>
      <c r="AM48" s="1"/>
      <c r="AN48" s="1"/>
      <c r="AO48" s="1"/>
      <c r="AP48" s="1"/>
      <c r="AQ48" s="1"/>
      <c r="AR48" s="1"/>
      <c r="AS48" s="1"/>
      <c r="AT48" s="1"/>
      <c r="AU48" s="1"/>
      <c r="AV48" s="1"/>
      <c r="AW48" s="1"/>
      <c r="AX48" s="1"/>
      <c r="AY48" s="1"/>
      <c r="AZ48" s="1"/>
      <c r="BA48" s="1"/>
      <c r="BB48" s="1"/>
      <c r="BC48" s="1"/>
      <c r="BD48" s="1"/>
    </row>
    <row r="49" spans="1:56" x14ac:dyDescent="0.2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
      <c r="AL49" s="1"/>
      <c r="AM49" s="1"/>
      <c r="AN49" s="1"/>
      <c r="AO49" s="1"/>
      <c r="AP49" s="1"/>
      <c r="AQ49" s="1"/>
      <c r="AR49" s="1"/>
      <c r="AS49" s="1"/>
      <c r="AT49" s="1"/>
      <c r="AU49" s="1"/>
      <c r="AV49" s="1"/>
      <c r="AW49" s="1"/>
      <c r="AX49" s="1"/>
      <c r="AY49" s="1"/>
      <c r="AZ49" s="1"/>
      <c r="BA49" s="1"/>
      <c r="BB49" s="1"/>
      <c r="BC49" s="1"/>
      <c r="BD49" s="1"/>
    </row>
    <row r="50" spans="1:56" x14ac:dyDescent="0.2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
      <c r="AL50" s="1"/>
      <c r="AM50" s="1"/>
      <c r="AN50" s="1"/>
      <c r="AO50" s="1"/>
      <c r="AP50" s="1"/>
      <c r="AQ50" s="1"/>
      <c r="AR50" s="1"/>
      <c r="AS50" s="1"/>
      <c r="AT50" s="1"/>
      <c r="AU50" s="1"/>
      <c r="AV50" s="1"/>
      <c r="AW50" s="1"/>
      <c r="AX50" s="1"/>
      <c r="AY50" s="1"/>
      <c r="AZ50" s="1"/>
      <c r="BA50" s="1"/>
      <c r="BB50" s="1"/>
      <c r="BC50" s="1"/>
      <c r="BD50" s="1"/>
    </row>
    <row r="51" spans="1:56" x14ac:dyDescent="0.2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
      <c r="AL51" s="1"/>
      <c r="AM51" s="1"/>
      <c r="AN51" s="1"/>
      <c r="AO51" s="1"/>
      <c r="AP51" s="1"/>
      <c r="AQ51" s="1"/>
      <c r="AR51" s="1"/>
      <c r="AS51" s="1"/>
      <c r="AT51" s="1"/>
      <c r="AU51" s="1"/>
      <c r="AV51" s="1"/>
      <c r="AW51" s="1"/>
      <c r="AX51" s="1"/>
      <c r="AY51" s="1"/>
      <c r="AZ51" s="1"/>
      <c r="BA51" s="1"/>
      <c r="BB51" s="1"/>
      <c r="BC51" s="1"/>
      <c r="BD51" s="1"/>
    </row>
    <row r="52" spans="1:56" x14ac:dyDescent="0.2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
      <c r="AL52" s="1"/>
      <c r="AM52" s="1"/>
      <c r="AN52" s="1"/>
      <c r="AO52" s="1"/>
      <c r="AP52" s="1"/>
      <c r="AQ52" s="1"/>
      <c r="AR52" s="1"/>
      <c r="AS52" s="1"/>
      <c r="AT52" s="1"/>
      <c r="AU52" s="1"/>
      <c r="AV52" s="1"/>
      <c r="AW52" s="1"/>
      <c r="AX52" s="1"/>
      <c r="AY52" s="1"/>
      <c r="AZ52" s="1"/>
      <c r="BA52" s="1"/>
      <c r="BB52" s="1"/>
      <c r="BC52" s="1"/>
      <c r="BD52" s="1"/>
    </row>
    <row r="53" spans="1:56"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
      <c r="AL53" s="1"/>
      <c r="AM53" s="1"/>
      <c r="AN53" s="1"/>
      <c r="AO53" s="1"/>
      <c r="AP53" s="1"/>
      <c r="AQ53" s="1"/>
      <c r="AR53" s="1"/>
      <c r="AS53" s="1"/>
      <c r="AT53" s="1"/>
      <c r="AU53" s="1"/>
      <c r="AV53" s="1"/>
      <c r="AW53" s="1"/>
      <c r="AX53" s="1"/>
      <c r="AY53" s="1"/>
      <c r="AZ53" s="1"/>
      <c r="BA53" s="1"/>
      <c r="BB53" s="1"/>
      <c r="BC53" s="1"/>
      <c r="BD53" s="1"/>
    </row>
    <row r="54" spans="1:56" x14ac:dyDescent="0.2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
      <c r="AL54" s="1"/>
      <c r="AM54" s="1"/>
      <c r="AN54" s="1"/>
      <c r="AO54" s="1"/>
      <c r="AP54" s="1"/>
      <c r="AQ54" s="1"/>
      <c r="AR54" s="1"/>
      <c r="AS54" s="1"/>
      <c r="AT54" s="1"/>
      <c r="AU54" s="1"/>
      <c r="AV54" s="1"/>
      <c r="AW54" s="1"/>
      <c r="AX54" s="1"/>
      <c r="AY54" s="1"/>
      <c r="AZ54" s="1"/>
      <c r="BA54" s="1"/>
      <c r="BB54" s="1"/>
      <c r="BC54" s="1"/>
      <c r="BD54" s="1"/>
    </row>
    <row r="55" spans="1:56" x14ac:dyDescent="0.2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
      <c r="AL55" s="1"/>
      <c r="AM55" s="1"/>
      <c r="AN55" s="1"/>
      <c r="AO55" s="1"/>
      <c r="AP55" s="1"/>
      <c r="AQ55" s="1"/>
      <c r="AR55" s="1"/>
      <c r="AS55" s="1"/>
      <c r="AT55" s="1"/>
      <c r="AU55" s="1"/>
      <c r="AV55" s="1"/>
      <c r="AW55" s="1"/>
      <c r="AX55" s="1"/>
      <c r="AY55" s="1"/>
      <c r="AZ55" s="1"/>
      <c r="BA55" s="1"/>
      <c r="BB55" s="1"/>
      <c r="BC55" s="1"/>
      <c r="BD55" s="1"/>
    </row>
    <row r="56" spans="1:56" x14ac:dyDescent="0.2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
      <c r="AL56" s="1"/>
      <c r="AM56" s="1"/>
      <c r="AN56" s="1"/>
      <c r="AO56" s="1"/>
      <c r="AP56" s="1"/>
      <c r="AQ56" s="1"/>
      <c r="AR56" s="1"/>
      <c r="AS56" s="1"/>
      <c r="AT56" s="1"/>
      <c r="AU56" s="1"/>
      <c r="AV56" s="1"/>
      <c r="AW56" s="1"/>
      <c r="AX56" s="1"/>
      <c r="AY56" s="1"/>
      <c r="AZ56" s="1"/>
      <c r="BA56" s="1"/>
      <c r="BB56" s="1"/>
      <c r="BC56" s="1"/>
      <c r="BD56" s="1"/>
    </row>
    <row r="57" spans="1:56" x14ac:dyDescent="0.2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
      <c r="AL57" s="1"/>
      <c r="AM57" s="1"/>
      <c r="AN57" s="1"/>
      <c r="AO57" s="1"/>
      <c r="AP57" s="1"/>
      <c r="AQ57" s="1"/>
      <c r="AR57" s="1"/>
      <c r="AS57" s="1"/>
      <c r="AT57" s="1"/>
      <c r="AU57" s="1"/>
      <c r="AV57" s="1"/>
      <c r="AW57" s="1"/>
      <c r="AX57" s="1"/>
      <c r="AY57" s="1"/>
      <c r="AZ57" s="1"/>
      <c r="BA57" s="1"/>
      <c r="BB57" s="1"/>
      <c r="BC57" s="1"/>
      <c r="BD57" s="1"/>
    </row>
    <row r="58" spans="1:56"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
      <c r="AL58" s="1"/>
      <c r="AM58" s="1"/>
      <c r="AN58" s="1"/>
      <c r="AO58" s="1"/>
      <c r="AP58" s="1"/>
      <c r="AQ58" s="1"/>
      <c r="AR58" s="1"/>
      <c r="AS58" s="1"/>
      <c r="AT58" s="1"/>
      <c r="AU58" s="1"/>
      <c r="AV58" s="1"/>
      <c r="AW58" s="1"/>
      <c r="AX58" s="1"/>
      <c r="AY58" s="1"/>
      <c r="AZ58" s="1"/>
      <c r="BA58" s="1"/>
      <c r="BB58" s="1"/>
      <c r="BC58" s="1"/>
      <c r="BD58" s="1"/>
    </row>
    <row r="59" spans="1:56" x14ac:dyDescent="0.2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
      <c r="AL59" s="1"/>
      <c r="AM59" s="1"/>
      <c r="AN59" s="1"/>
      <c r="AO59" s="1"/>
      <c r="AP59" s="1"/>
      <c r="AQ59" s="1"/>
      <c r="AR59" s="1"/>
      <c r="AS59" s="1"/>
      <c r="AT59" s="1"/>
      <c r="AU59" s="1"/>
      <c r="AV59" s="1"/>
      <c r="AW59" s="1"/>
      <c r="AX59" s="1"/>
      <c r="AY59" s="1"/>
      <c r="AZ59" s="1"/>
      <c r="BA59" s="1"/>
      <c r="BB59" s="1"/>
      <c r="BC59" s="1"/>
      <c r="BD59" s="1"/>
    </row>
    <row r="60" spans="1:56"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
      <c r="AL60" s="1"/>
      <c r="AM60" s="1"/>
      <c r="AN60" s="1"/>
      <c r="AO60" s="1"/>
      <c r="AP60" s="1"/>
      <c r="AQ60" s="1"/>
      <c r="AR60" s="1"/>
      <c r="AS60" s="1"/>
      <c r="AT60" s="1"/>
      <c r="AU60" s="1"/>
      <c r="AV60" s="1"/>
      <c r="AW60" s="1"/>
      <c r="AX60" s="1"/>
      <c r="AY60" s="1"/>
      <c r="AZ60" s="1"/>
      <c r="BA60" s="1"/>
      <c r="BB60" s="1"/>
      <c r="BC60" s="1"/>
      <c r="BD60" s="1"/>
    </row>
    <row r="61" spans="1:56" x14ac:dyDescent="0.2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
      <c r="AL61" s="1"/>
      <c r="AM61" s="1"/>
      <c r="AN61" s="1"/>
      <c r="AO61" s="1"/>
      <c r="AP61" s="1"/>
      <c r="AQ61" s="1"/>
      <c r="AR61" s="1"/>
      <c r="AS61" s="1"/>
      <c r="AT61" s="1"/>
      <c r="AU61" s="1"/>
      <c r="AV61" s="1"/>
      <c r="AW61" s="1"/>
      <c r="AX61" s="1"/>
      <c r="AY61" s="1"/>
      <c r="AZ61" s="1"/>
      <c r="BA61" s="1"/>
      <c r="BB61" s="1"/>
      <c r="BC61" s="1"/>
      <c r="BD61" s="1"/>
    </row>
    <row r="62" spans="1:56" x14ac:dyDescent="0.2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
      <c r="AL62" s="1"/>
      <c r="AM62" s="1"/>
      <c r="AN62" s="1"/>
      <c r="AO62" s="1"/>
      <c r="AP62" s="1"/>
      <c r="AQ62" s="1"/>
      <c r="AR62" s="1"/>
      <c r="AS62" s="1"/>
      <c r="AT62" s="1"/>
      <c r="AU62" s="1"/>
      <c r="AV62" s="1"/>
      <c r="AW62" s="1"/>
      <c r="AX62" s="1"/>
      <c r="AY62" s="1"/>
      <c r="AZ62" s="1"/>
      <c r="BA62" s="1"/>
      <c r="BB62" s="1"/>
      <c r="BC62" s="1"/>
      <c r="BD62" s="1"/>
    </row>
    <row r="63" spans="1:56" x14ac:dyDescent="0.2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
      <c r="AL63" s="1"/>
      <c r="AM63" s="1"/>
      <c r="AN63" s="1"/>
      <c r="AO63" s="1"/>
      <c r="AP63" s="1"/>
      <c r="AQ63" s="1"/>
      <c r="AR63" s="1"/>
      <c r="AS63" s="1"/>
      <c r="AT63" s="1"/>
      <c r="AU63" s="1"/>
      <c r="AV63" s="1"/>
      <c r="AW63" s="1"/>
      <c r="AX63" s="1"/>
      <c r="AY63" s="1"/>
      <c r="AZ63" s="1"/>
      <c r="BA63" s="1"/>
      <c r="BB63" s="1"/>
      <c r="BC63" s="1"/>
      <c r="BD63" s="1"/>
    </row>
    <row r="64" spans="1:56" x14ac:dyDescent="0.2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
      <c r="AL64" s="1"/>
      <c r="AM64" s="1"/>
      <c r="AN64" s="1"/>
      <c r="AO64" s="1"/>
      <c r="AP64" s="1"/>
      <c r="AQ64" s="1"/>
      <c r="AR64" s="1"/>
      <c r="AS64" s="1"/>
      <c r="AT64" s="1"/>
      <c r="AU64" s="1"/>
      <c r="AV64" s="1"/>
      <c r="AW64" s="1"/>
      <c r="AX64" s="1"/>
      <c r="AY64" s="1"/>
      <c r="AZ64" s="1"/>
      <c r="BA64" s="1"/>
      <c r="BB64" s="1"/>
      <c r="BC64" s="1"/>
      <c r="BD64" s="1"/>
    </row>
    <row r="65" spans="1:56" x14ac:dyDescent="0.2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
      <c r="AL65" s="1"/>
      <c r="AM65" s="1"/>
      <c r="AN65" s="1"/>
      <c r="AO65" s="1"/>
      <c r="AP65" s="1"/>
      <c r="AQ65" s="1"/>
      <c r="AR65" s="1"/>
      <c r="AS65" s="1"/>
      <c r="AT65" s="1"/>
      <c r="AU65" s="1"/>
      <c r="AV65" s="1"/>
      <c r="AW65" s="1"/>
      <c r="AX65" s="1"/>
      <c r="AY65" s="1"/>
      <c r="AZ65" s="1"/>
      <c r="BA65" s="1"/>
      <c r="BB65" s="1"/>
      <c r="BC65" s="1"/>
      <c r="BD65" s="1"/>
    </row>
    <row r="66" spans="1:56" x14ac:dyDescent="0.2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
      <c r="AL66" s="1"/>
      <c r="AM66" s="1"/>
      <c r="AN66" s="1"/>
      <c r="AO66" s="1"/>
      <c r="AP66" s="1"/>
      <c r="AQ66" s="1"/>
      <c r="AR66" s="1"/>
      <c r="AS66" s="1"/>
      <c r="AT66" s="1"/>
      <c r="AU66" s="1"/>
      <c r="AV66" s="1"/>
      <c r="AW66" s="1"/>
      <c r="AX66" s="1"/>
      <c r="AY66" s="1"/>
      <c r="AZ66" s="1"/>
      <c r="BA66" s="1"/>
      <c r="BB66" s="1"/>
      <c r="BC66" s="1"/>
      <c r="BD66" s="1"/>
    </row>
    <row r="67" spans="1:56" x14ac:dyDescent="0.2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
      <c r="AL67" s="1"/>
      <c r="AM67" s="1"/>
      <c r="AN67" s="1"/>
      <c r="AO67" s="1"/>
      <c r="AP67" s="1"/>
      <c r="AQ67" s="1"/>
      <c r="AR67" s="1"/>
      <c r="AS67" s="1"/>
      <c r="AT67" s="1"/>
      <c r="AU67" s="1"/>
      <c r="AV67" s="1"/>
      <c r="AW67" s="1"/>
      <c r="AX67" s="1"/>
      <c r="AY67" s="1"/>
      <c r="AZ67" s="1"/>
      <c r="BA67" s="1"/>
      <c r="BB67" s="1"/>
      <c r="BC67" s="1"/>
      <c r="BD67" s="1"/>
    </row>
    <row r="68" spans="1:56" x14ac:dyDescent="0.2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
      <c r="AL68" s="1"/>
      <c r="AM68" s="1"/>
      <c r="AN68" s="1"/>
      <c r="AO68" s="1"/>
      <c r="AP68" s="1"/>
      <c r="AQ68" s="1"/>
      <c r="AR68" s="1"/>
      <c r="AS68" s="1"/>
      <c r="AT68" s="1"/>
      <c r="AU68" s="1"/>
      <c r="AV68" s="1"/>
      <c r="AW68" s="1"/>
      <c r="AX68" s="1"/>
      <c r="AY68" s="1"/>
      <c r="AZ68" s="1"/>
      <c r="BA68" s="1"/>
      <c r="BB68" s="1"/>
      <c r="BC68" s="1"/>
      <c r="BD68" s="1"/>
    </row>
    <row r="69" spans="1:56" x14ac:dyDescent="0.2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
      <c r="AL69" s="1"/>
      <c r="AM69" s="1"/>
      <c r="AN69" s="1"/>
      <c r="AO69" s="1"/>
      <c r="AP69" s="1"/>
      <c r="AQ69" s="1"/>
      <c r="AR69" s="1"/>
      <c r="AS69" s="1"/>
      <c r="AT69" s="1"/>
      <c r="AU69" s="1"/>
      <c r="AV69" s="1"/>
      <c r="AW69" s="1"/>
      <c r="AX69" s="1"/>
      <c r="AY69" s="1"/>
      <c r="AZ69" s="1"/>
      <c r="BA69" s="1"/>
      <c r="BB69" s="1"/>
      <c r="BC69" s="1"/>
      <c r="BD69" s="1"/>
    </row>
    <row r="70" spans="1:56"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
      <c r="AL70" s="1"/>
      <c r="AM70" s="1"/>
      <c r="AN70" s="1"/>
      <c r="AO70" s="1"/>
      <c r="AP70" s="1"/>
      <c r="AQ70" s="1"/>
      <c r="AR70" s="1"/>
      <c r="AS70" s="1"/>
      <c r="AT70" s="1"/>
      <c r="AU70" s="1"/>
      <c r="AV70" s="1"/>
      <c r="AW70" s="1"/>
      <c r="AX70" s="1"/>
      <c r="AY70" s="1"/>
      <c r="AZ70" s="1"/>
      <c r="BA70" s="1"/>
      <c r="BB70" s="1"/>
      <c r="BC70" s="1"/>
      <c r="BD70" s="1"/>
    </row>
    <row r="71" spans="1:56" x14ac:dyDescent="0.2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
      <c r="AL71" s="1"/>
      <c r="AM71" s="1"/>
      <c r="AN71" s="1"/>
      <c r="AO71" s="1"/>
      <c r="AP71" s="1"/>
      <c r="AQ71" s="1"/>
      <c r="AR71" s="1"/>
      <c r="AS71" s="1"/>
      <c r="AT71" s="1"/>
      <c r="AU71" s="1"/>
      <c r="AV71" s="1"/>
      <c r="AW71" s="1"/>
      <c r="AX71" s="1"/>
      <c r="AY71" s="1"/>
      <c r="AZ71" s="1"/>
      <c r="BA71" s="1"/>
      <c r="BB71" s="1"/>
      <c r="BC71" s="1"/>
      <c r="BD71" s="1"/>
    </row>
    <row r="72" spans="1:56" x14ac:dyDescent="0.2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
      <c r="AL72" s="1"/>
      <c r="AM72" s="1"/>
      <c r="AN72" s="1"/>
      <c r="AO72" s="1"/>
      <c r="AP72" s="1"/>
      <c r="AQ72" s="1"/>
      <c r="AR72" s="1"/>
      <c r="AS72" s="1"/>
      <c r="AT72" s="1"/>
      <c r="AU72" s="1"/>
      <c r="AV72" s="1"/>
      <c r="AW72" s="1"/>
      <c r="AX72" s="1"/>
      <c r="AY72" s="1"/>
      <c r="AZ72" s="1"/>
      <c r="BA72" s="1"/>
      <c r="BB72" s="1"/>
      <c r="BC72" s="1"/>
      <c r="BD72" s="1"/>
    </row>
    <row r="73" spans="1:56" x14ac:dyDescent="0.2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
      <c r="AL73" s="1"/>
      <c r="AM73" s="1"/>
      <c r="AN73" s="1"/>
      <c r="AO73" s="1"/>
      <c r="AP73" s="1"/>
      <c r="AQ73" s="1"/>
      <c r="AR73" s="1"/>
      <c r="AS73" s="1"/>
      <c r="AT73" s="1"/>
      <c r="AU73" s="1"/>
      <c r="AV73" s="1"/>
      <c r="AW73" s="1"/>
      <c r="AX73" s="1"/>
      <c r="AY73" s="1"/>
      <c r="AZ73" s="1"/>
      <c r="BA73" s="1"/>
      <c r="BB73" s="1"/>
      <c r="BC73" s="1"/>
      <c r="BD73" s="1"/>
    </row>
    <row r="74" spans="1:56"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
      <c r="AL74" s="1"/>
      <c r="AM74" s="1"/>
      <c r="AN74" s="1"/>
      <c r="AO74" s="1"/>
      <c r="AP74" s="1"/>
      <c r="AQ74" s="1"/>
      <c r="AR74" s="1"/>
      <c r="AS74" s="1"/>
      <c r="AT74" s="1"/>
      <c r="AU74" s="1"/>
      <c r="AV74" s="1"/>
      <c r="AW74" s="1"/>
      <c r="AX74" s="1"/>
      <c r="AY74" s="1"/>
      <c r="AZ74" s="1"/>
      <c r="BA74" s="1"/>
      <c r="BB74" s="1"/>
      <c r="BC74" s="1"/>
      <c r="BD74" s="1"/>
    </row>
    <row r="75" spans="1:56" x14ac:dyDescent="0.2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
      <c r="AL75" s="1"/>
      <c r="AM75" s="1"/>
      <c r="AN75" s="1"/>
      <c r="AO75" s="1"/>
      <c r="AP75" s="1"/>
      <c r="AQ75" s="1"/>
      <c r="AR75" s="1"/>
      <c r="AS75" s="1"/>
      <c r="AT75" s="1"/>
      <c r="AU75" s="1"/>
      <c r="AV75" s="1"/>
      <c r="AW75" s="1"/>
      <c r="AX75" s="1"/>
      <c r="AY75" s="1"/>
      <c r="AZ75" s="1"/>
      <c r="BA75" s="1"/>
      <c r="BB75" s="1"/>
      <c r="BC75" s="1"/>
      <c r="BD75" s="1"/>
    </row>
    <row r="76" spans="1:56" x14ac:dyDescent="0.2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
      <c r="AL76" s="1"/>
      <c r="AM76" s="1"/>
      <c r="AN76" s="1"/>
      <c r="AO76" s="1"/>
      <c r="AP76" s="1"/>
      <c r="AQ76" s="1"/>
      <c r="AR76" s="1"/>
      <c r="AS76" s="1"/>
      <c r="AT76" s="1"/>
      <c r="AU76" s="1"/>
      <c r="AV76" s="1"/>
      <c r="AW76" s="1"/>
      <c r="AX76" s="1"/>
      <c r="AY76" s="1"/>
      <c r="AZ76" s="1"/>
      <c r="BA76" s="1"/>
      <c r="BB76" s="1"/>
      <c r="BC76" s="1"/>
      <c r="BD76" s="1"/>
    </row>
    <row r="77" spans="1:56"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
      <c r="AL77" s="1"/>
      <c r="AM77" s="1"/>
      <c r="AN77" s="1"/>
      <c r="AO77" s="1"/>
      <c r="AP77" s="1"/>
      <c r="AQ77" s="1"/>
      <c r="AR77" s="1"/>
      <c r="AS77" s="1"/>
      <c r="AT77" s="1"/>
      <c r="AU77" s="1"/>
      <c r="AV77" s="1"/>
      <c r="AW77" s="1"/>
      <c r="AX77" s="1"/>
      <c r="AY77" s="1"/>
      <c r="AZ77" s="1"/>
      <c r="BA77" s="1"/>
      <c r="BB77" s="1"/>
      <c r="BC77" s="1"/>
      <c r="BD77" s="1"/>
    </row>
    <row r="78" spans="1:56" x14ac:dyDescent="0.2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
      <c r="AL78" s="1"/>
      <c r="AM78" s="1"/>
      <c r="AN78" s="1"/>
      <c r="AO78" s="1"/>
      <c r="AP78" s="1"/>
      <c r="AQ78" s="1"/>
      <c r="AR78" s="1"/>
      <c r="AS78" s="1"/>
      <c r="AT78" s="1"/>
      <c r="AU78" s="1"/>
      <c r="AV78" s="1"/>
      <c r="AW78" s="1"/>
      <c r="AX78" s="1"/>
      <c r="AY78" s="1"/>
      <c r="AZ78" s="1"/>
      <c r="BA78" s="1"/>
      <c r="BB78" s="1"/>
      <c r="BC78" s="1"/>
      <c r="BD78" s="1"/>
    </row>
    <row r="79" spans="1:56" x14ac:dyDescent="0.2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
      <c r="AL79" s="1"/>
      <c r="AM79" s="1"/>
      <c r="AN79" s="1"/>
      <c r="AO79" s="1"/>
      <c r="AP79" s="1"/>
      <c r="AQ79" s="1"/>
      <c r="AR79" s="1"/>
      <c r="AS79" s="1"/>
      <c r="AT79" s="1"/>
      <c r="AU79" s="1"/>
      <c r="AV79" s="1"/>
      <c r="AW79" s="1"/>
      <c r="AX79" s="1"/>
      <c r="AY79" s="1"/>
      <c r="AZ79" s="1"/>
      <c r="BA79" s="1"/>
      <c r="BB79" s="1"/>
      <c r="BC79" s="1"/>
      <c r="BD79" s="1"/>
    </row>
    <row r="80" spans="1:56" x14ac:dyDescent="0.2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
      <c r="AL80" s="1"/>
      <c r="AM80" s="1"/>
      <c r="AN80" s="1"/>
      <c r="AO80" s="1"/>
      <c r="AP80" s="1"/>
      <c r="AQ80" s="1"/>
      <c r="AR80" s="1"/>
      <c r="AS80" s="1"/>
      <c r="AT80" s="1"/>
      <c r="AU80" s="1"/>
      <c r="AV80" s="1"/>
      <c r="AW80" s="1"/>
      <c r="AX80" s="1"/>
      <c r="AY80" s="1"/>
      <c r="AZ80" s="1"/>
      <c r="BA80" s="1"/>
      <c r="BB80" s="1"/>
      <c r="BC80" s="1"/>
      <c r="BD80" s="1"/>
    </row>
    <row r="81" spans="1:56" x14ac:dyDescent="0.2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
      <c r="AL81" s="1"/>
      <c r="AM81" s="1"/>
      <c r="AN81" s="1"/>
      <c r="AO81" s="1"/>
      <c r="AP81" s="1"/>
      <c r="AQ81" s="1"/>
      <c r="AR81" s="1"/>
      <c r="AS81" s="1"/>
      <c r="AT81" s="1"/>
      <c r="AU81" s="1"/>
      <c r="AV81" s="1"/>
      <c r="AW81" s="1"/>
      <c r="AX81" s="1"/>
      <c r="AY81" s="1"/>
      <c r="AZ81" s="1"/>
      <c r="BA81" s="1"/>
      <c r="BB81" s="1"/>
      <c r="BC81" s="1"/>
      <c r="BD81" s="1"/>
    </row>
    <row r="82" spans="1:56" x14ac:dyDescent="0.2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
      <c r="AL82" s="1"/>
      <c r="AM82" s="1"/>
      <c r="AN82" s="1"/>
      <c r="AO82" s="1"/>
      <c r="AP82" s="1"/>
      <c r="AQ82" s="1"/>
      <c r="AR82" s="1"/>
      <c r="AS82" s="1"/>
      <c r="AT82" s="1"/>
      <c r="AU82" s="1"/>
      <c r="AV82" s="1"/>
      <c r="AW82" s="1"/>
      <c r="AX82" s="1"/>
      <c r="AY82" s="1"/>
      <c r="AZ82" s="1"/>
      <c r="BA82" s="1"/>
      <c r="BB82" s="1"/>
      <c r="BC82" s="1"/>
      <c r="BD82" s="1"/>
    </row>
    <row r="83" spans="1:56" x14ac:dyDescent="0.2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
      <c r="AL83" s="1"/>
      <c r="AM83" s="1"/>
      <c r="AN83" s="1"/>
      <c r="AO83" s="1"/>
      <c r="AP83" s="1"/>
      <c r="AQ83" s="1"/>
      <c r="AR83" s="1"/>
      <c r="AS83" s="1"/>
      <c r="AT83" s="1"/>
      <c r="AU83" s="1"/>
      <c r="AV83" s="1"/>
      <c r="AW83" s="1"/>
      <c r="AX83" s="1"/>
      <c r="AY83" s="1"/>
      <c r="AZ83" s="1"/>
      <c r="BA83" s="1"/>
      <c r="BB83" s="1"/>
      <c r="BC83" s="1"/>
      <c r="BD83" s="1"/>
    </row>
    <row r="84" spans="1:56" x14ac:dyDescent="0.2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
      <c r="AL84" s="1"/>
      <c r="AM84" s="1"/>
      <c r="AN84" s="1"/>
      <c r="AO84" s="1"/>
      <c r="AP84" s="1"/>
      <c r="AQ84" s="1"/>
      <c r="AR84" s="1"/>
      <c r="AS84" s="1"/>
      <c r="AT84" s="1"/>
      <c r="AU84" s="1"/>
      <c r="AV84" s="1"/>
      <c r="AW84" s="1"/>
      <c r="AX84" s="1"/>
      <c r="AY84" s="1"/>
      <c r="AZ84" s="1"/>
      <c r="BA84" s="1"/>
      <c r="BB84" s="1"/>
      <c r="BC84" s="1"/>
      <c r="BD84" s="1"/>
    </row>
    <row r="85" spans="1:56" x14ac:dyDescent="0.2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
      <c r="AL85" s="1"/>
      <c r="AM85" s="1"/>
      <c r="AN85" s="1"/>
      <c r="AO85" s="1"/>
      <c r="AP85" s="1"/>
      <c r="AQ85" s="1"/>
      <c r="AR85" s="1"/>
      <c r="AS85" s="1"/>
      <c r="AT85" s="1"/>
      <c r="AU85" s="1"/>
      <c r="AV85" s="1"/>
      <c r="AW85" s="1"/>
      <c r="AX85" s="1"/>
      <c r="AY85" s="1"/>
      <c r="AZ85" s="1"/>
      <c r="BA85" s="1"/>
      <c r="BB85" s="1"/>
      <c r="BC85" s="1"/>
      <c r="BD85" s="1"/>
    </row>
    <row r="86" spans="1:56" x14ac:dyDescent="0.2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
      <c r="AL86" s="1"/>
      <c r="AM86" s="1"/>
      <c r="AN86" s="1"/>
      <c r="AO86" s="1"/>
      <c r="AP86" s="1"/>
      <c r="AQ86" s="1"/>
      <c r="AR86" s="1"/>
      <c r="AS86" s="1"/>
      <c r="AT86" s="1"/>
      <c r="AU86" s="1"/>
      <c r="AV86" s="1"/>
      <c r="AW86" s="1"/>
      <c r="AX86" s="1"/>
      <c r="AY86" s="1"/>
      <c r="AZ86" s="1"/>
      <c r="BA86" s="1"/>
      <c r="BB86" s="1"/>
      <c r="BC86" s="1"/>
      <c r="BD86" s="1"/>
    </row>
    <row r="87" spans="1:56" x14ac:dyDescent="0.2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
      <c r="AL87" s="1"/>
      <c r="AM87" s="1"/>
      <c r="AN87" s="1"/>
      <c r="AO87" s="1"/>
      <c r="AP87" s="1"/>
      <c r="AQ87" s="1"/>
      <c r="AR87" s="1"/>
      <c r="AS87" s="1"/>
      <c r="AT87" s="1"/>
      <c r="AU87" s="1"/>
      <c r="AV87" s="1"/>
      <c r="AW87" s="1"/>
      <c r="AX87" s="1"/>
      <c r="AY87" s="1"/>
      <c r="AZ87" s="1"/>
      <c r="BA87" s="1"/>
      <c r="BB87" s="1"/>
      <c r="BC87" s="1"/>
      <c r="BD87" s="1"/>
    </row>
    <row r="88" spans="1:56" x14ac:dyDescent="0.2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
      <c r="AL88" s="1"/>
      <c r="AM88" s="1"/>
      <c r="AN88" s="1"/>
      <c r="AO88" s="1"/>
      <c r="AP88" s="1"/>
      <c r="AQ88" s="1"/>
      <c r="AR88" s="1"/>
      <c r="AS88" s="1"/>
      <c r="AT88" s="1"/>
      <c r="AU88" s="1"/>
      <c r="AV88" s="1"/>
      <c r="AW88" s="1"/>
      <c r="AX88" s="1"/>
      <c r="AY88" s="1"/>
      <c r="AZ88" s="1"/>
      <c r="BA88" s="1"/>
      <c r="BB88" s="1"/>
      <c r="BC88" s="1"/>
      <c r="BD88" s="1"/>
    </row>
    <row r="89" spans="1:56" x14ac:dyDescent="0.2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
      <c r="AL89" s="1"/>
      <c r="AM89" s="1"/>
      <c r="AN89" s="1"/>
      <c r="AO89" s="1"/>
      <c r="AP89" s="1"/>
      <c r="AQ89" s="1"/>
      <c r="AR89" s="1"/>
      <c r="AS89" s="1"/>
      <c r="AT89" s="1"/>
      <c r="AU89" s="1"/>
      <c r="AV89" s="1"/>
      <c r="AW89" s="1"/>
      <c r="AX89" s="1"/>
      <c r="AY89" s="1"/>
      <c r="AZ89" s="1"/>
      <c r="BA89" s="1"/>
      <c r="BB89" s="1"/>
      <c r="BC89" s="1"/>
      <c r="BD89" s="1"/>
    </row>
    <row r="90" spans="1:56" x14ac:dyDescent="0.2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
      <c r="AL90" s="1"/>
      <c r="AM90" s="1"/>
      <c r="AN90" s="1"/>
      <c r="AO90" s="1"/>
      <c r="AP90" s="1"/>
      <c r="AQ90" s="1"/>
      <c r="AR90" s="1"/>
      <c r="AS90" s="1"/>
      <c r="AT90" s="1"/>
      <c r="AU90" s="1"/>
      <c r="AV90" s="1"/>
      <c r="AW90" s="1"/>
      <c r="AX90" s="1"/>
      <c r="AY90" s="1"/>
      <c r="AZ90" s="1"/>
      <c r="BA90" s="1"/>
      <c r="BB90" s="1"/>
      <c r="BC90" s="1"/>
      <c r="BD90" s="1"/>
    </row>
    <row r="91" spans="1:56" x14ac:dyDescent="0.2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
      <c r="AL91" s="1"/>
      <c r="AM91" s="1"/>
      <c r="AN91" s="1"/>
      <c r="AO91" s="1"/>
      <c r="AP91" s="1"/>
      <c r="AQ91" s="1"/>
      <c r="AR91" s="1"/>
      <c r="AS91" s="1"/>
      <c r="AT91" s="1"/>
      <c r="AU91" s="1"/>
      <c r="AV91" s="1"/>
      <c r="AW91" s="1"/>
      <c r="AX91" s="1"/>
      <c r="AY91" s="1"/>
      <c r="AZ91" s="1"/>
      <c r="BA91" s="1"/>
      <c r="BB91" s="1"/>
      <c r="BC91" s="1"/>
      <c r="BD91" s="1"/>
    </row>
    <row r="92" spans="1:56" x14ac:dyDescent="0.2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
      <c r="AL92" s="1"/>
      <c r="AM92" s="1"/>
      <c r="AN92" s="1"/>
      <c r="AO92" s="1"/>
      <c r="AP92" s="1"/>
      <c r="AQ92" s="1"/>
      <c r="AR92" s="1"/>
      <c r="AS92" s="1"/>
      <c r="AT92" s="1"/>
      <c r="AU92" s="1"/>
      <c r="AV92" s="1"/>
      <c r="AW92" s="1"/>
      <c r="AX92" s="1"/>
      <c r="AY92" s="1"/>
      <c r="AZ92" s="1"/>
      <c r="BA92" s="1"/>
      <c r="BB92" s="1"/>
      <c r="BC92" s="1"/>
      <c r="BD92" s="1"/>
    </row>
    <row r="93" spans="1:56" x14ac:dyDescent="0.2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
      <c r="AL93" s="1"/>
      <c r="AM93" s="1"/>
      <c r="AN93" s="1"/>
      <c r="AO93" s="1"/>
      <c r="AP93" s="1"/>
      <c r="AQ93" s="1"/>
      <c r="AR93" s="1"/>
      <c r="AS93" s="1"/>
      <c r="AT93" s="1"/>
      <c r="AU93" s="1"/>
      <c r="AV93" s="1"/>
      <c r="AW93" s="1"/>
      <c r="AX93" s="1"/>
      <c r="AY93" s="1"/>
      <c r="AZ93" s="1"/>
      <c r="BA93" s="1"/>
      <c r="BB93" s="1"/>
      <c r="BC93" s="1"/>
      <c r="BD93" s="1"/>
    </row>
    <row r="94" spans="1:56" x14ac:dyDescent="0.2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
      <c r="AL94" s="1"/>
      <c r="AM94" s="1"/>
      <c r="AN94" s="1"/>
      <c r="AO94" s="1"/>
      <c r="AP94" s="1"/>
      <c r="AQ94" s="1"/>
      <c r="AR94" s="1"/>
      <c r="AS94" s="1"/>
      <c r="AT94" s="1"/>
      <c r="AU94" s="1"/>
      <c r="AV94" s="1"/>
      <c r="AW94" s="1"/>
      <c r="AX94" s="1"/>
      <c r="AY94" s="1"/>
      <c r="AZ94" s="1"/>
      <c r="BA94" s="1"/>
      <c r="BB94" s="1"/>
      <c r="BC94" s="1"/>
      <c r="BD94" s="1"/>
    </row>
    <row r="95" spans="1:56" x14ac:dyDescent="0.2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
      <c r="AL95" s="1"/>
      <c r="AM95" s="1"/>
      <c r="AN95" s="1"/>
      <c r="AO95" s="1"/>
      <c r="AP95" s="1"/>
      <c r="AQ95" s="1"/>
      <c r="AR95" s="1"/>
      <c r="AS95" s="1"/>
      <c r="AT95" s="1"/>
      <c r="AU95" s="1"/>
      <c r="AV95" s="1"/>
      <c r="AW95" s="1"/>
      <c r="AX95" s="1"/>
      <c r="AY95" s="1"/>
      <c r="AZ95" s="1"/>
      <c r="BA95" s="1"/>
      <c r="BB95" s="1"/>
      <c r="BC95" s="1"/>
      <c r="BD95" s="1"/>
    </row>
    <row r="96" spans="1:56" x14ac:dyDescent="0.2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
      <c r="AL96" s="1"/>
      <c r="AM96" s="1"/>
      <c r="AN96" s="1"/>
      <c r="AO96" s="1"/>
      <c r="AP96" s="1"/>
      <c r="AQ96" s="1"/>
      <c r="AR96" s="1"/>
      <c r="AS96" s="1"/>
      <c r="AT96" s="1"/>
      <c r="AU96" s="1"/>
      <c r="AV96" s="1"/>
      <c r="AW96" s="1"/>
      <c r="AX96" s="1"/>
      <c r="AY96" s="1"/>
      <c r="AZ96" s="1"/>
      <c r="BA96" s="1"/>
      <c r="BB96" s="1"/>
      <c r="BC96" s="1"/>
      <c r="BD96" s="1"/>
    </row>
    <row r="97" spans="1:56" x14ac:dyDescent="0.2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
      <c r="AL97" s="1"/>
      <c r="AM97" s="1"/>
      <c r="AN97" s="1"/>
      <c r="AO97" s="1"/>
      <c r="AP97" s="1"/>
      <c r="AQ97" s="1"/>
      <c r="AR97" s="1"/>
      <c r="AS97" s="1"/>
      <c r="AT97" s="1"/>
      <c r="AU97" s="1"/>
      <c r="AV97" s="1"/>
      <c r="AW97" s="1"/>
      <c r="AX97" s="1"/>
      <c r="AY97" s="1"/>
      <c r="AZ97" s="1"/>
      <c r="BA97" s="1"/>
      <c r="BB97" s="1"/>
      <c r="BC97" s="1"/>
      <c r="BD97" s="1"/>
    </row>
    <row r="98" spans="1:56" x14ac:dyDescent="0.2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
      <c r="AL98" s="1"/>
      <c r="AM98" s="1"/>
      <c r="AN98" s="1"/>
      <c r="AO98" s="1"/>
      <c r="AP98" s="1"/>
      <c r="AQ98" s="1"/>
      <c r="AR98" s="1"/>
      <c r="AS98" s="1"/>
      <c r="AT98" s="1"/>
      <c r="AU98" s="1"/>
      <c r="AV98" s="1"/>
      <c r="AW98" s="1"/>
      <c r="AX98" s="1"/>
      <c r="AY98" s="1"/>
      <c r="AZ98" s="1"/>
      <c r="BA98" s="1"/>
      <c r="BB98" s="1"/>
      <c r="BC98" s="1"/>
      <c r="BD98" s="1"/>
    </row>
    <row r="99" spans="1:56" x14ac:dyDescent="0.2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
      <c r="AL99" s="1"/>
      <c r="AM99" s="1"/>
      <c r="AN99" s="1"/>
      <c r="AO99" s="1"/>
      <c r="AP99" s="1"/>
      <c r="AQ99" s="1"/>
      <c r="AR99" s="1"/>
      <c r="AS99" s="1"/>
      <c r="AT99" s="1"/>
      <c r="AU99" s="1"/>
      <c r="AV99" s="1"/>
      <c r="AW99" s="1"/>
      <c r="AX99" s="1"/>
      <c r="AY99" s="1"/>
      <c r="AZ99" s="1"/>
      <c r="BA99" s="1"/>
      <c r="BB99" s="1"/>
      <c r="BC99" s="1"/>
      <c r="BD99" s="1"/>
    </row>
    <row r="100" spans="1:56" x14ac:dyDescent="0.2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
      <c r="AL100" s="1"/>
      <c r="AM100" s="1"/>
      <c r="AN100" s="1"/>
      <c r="AO100" s="1"/>
      <c r="AP100" s="1"/>
      <c r="AQ100" s="1"/>
      <c r="AR100" s="1"/>
      <c r="AS100" s="1"/>
      <c r="AT100" s="1"/>
      <c r="AU100" s="1"/>
      <c r="AV100" s="1"/>
      <c r="AW100" s="1"/>
      <c r="AX100" s="1"/>
      <c r="AY100" s="1"/>
      <c r="AZ100" s="1"/>
      <c r="BA100" s="1"/>
      <c r="BB100" s="1"/>
      <c r="BC100" s="1"/>
      <c r="BD100" s="1"/>
    </row>
    <row r="101" spans="1:56" x14ac:dyDescent="0.2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
      <c r="AL101" s="1"/>
      <c r="AM101" s="1"/>
      <c r="AN101" s="1"/>
      <c r="AO101" s="1"/>
      <c r="AP101" s="1"/>
      <c r="AQ101" s="1"/>
      <c r="AR101" s="1"/>
      <c r="AS101" s="1"/>
      <c r="AT101" s="1"/>
      <c r="AU101" s="1"/>
      <c r="AV101" s="1"/>
      <c r="AW101" s="1"/>
      <c r="AX101" s="1"/>
      <c r="AY101" s="1"/>
      <c r="AZ101" s="1"/>
      <c r="BA101" s="1"/>
      <c r="BB101" s="1"/>
      <c r="BC101" s="1"/>
      <c r="BD101" s="1"/>
    </row>
    <row r="102" spans="1:56" x14ac:dyDescent="0.2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
      <c r="AL102" s="1"/>
      <c r="AM102" s="1"/>
      <c r="AN102" s="1"/>
      <c r="AO102" s="1"/>
      <c r="AP102" s="1"/>
      <c r="AQ102" s="1"/>
      <c r="AR102" s="1"/>
      <c r="AS102" s="1"/>
      <c r="AT102" s="1"/>
      <c r="AU102" s="1"/>
      <c r="AV102" s="1"/>
      <c r="AW102" s="1"/>
      <c r="AX102" s="1"/>
      <c r="AY102" s="1"/>
      <c r="AZ102" s="1"/>
      <c r="BA102" s="1"/>
      <c r="BB102" s="1"/>
      <c r="BC102" s="1"/>
      <c r="BD102" s="1"/>
    </row>
    <row r="103" spans="1:56" x14ac:dyDescent="0.2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
      <c r="AL103" s="1"/>
      <c r="AM103" s="1"/>
      <c r="AN103" s="1"/>
      <c r="AO103" s="1"/>
      <c r="AP103" s="1"/>
      <c r="AQ103" s="1"/>
      <c r="AR103" s="1"/>
      <c r="AS103" s="1"/>
      <c r="AT103" s="1"/>
      <c r="AU103" s="1"/>
      <c r="AV103" s="1"/>
      <c r="AW103" s="1"/>
      <c r="AX103" s="1"/>
      <c r="AY103" s="1"/>
      <c r="AZ103" s="1"/>
      <c r="BA103" s="1"/>
      <c r="BB103" s="1"/>
      <c r="BC103" s="1"/>
      <c r="BD103" s="1"/>
    </row>
    <row r="104" spans="1:56" x14ac:dyDescent="0.2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
      <c r="AL104" s="1"/>
      <c r="AM104" s="1"/>
      <c r="AN104" s="1"/>
      <c r="AO104" s="1"/>
      <c r="AP104" s="1"/>
      <c r="AQ104" s="1"/>
      <c r="AR104" s="1"/>
      <c r="AS104" s="1"/>
      <c r="AT104" s="1"/>
      <c r="AU104" s="1"/>
      <c r="AV104" s="1"/>
      <c r="AW104" s="1"/>
      <c r="AX104" s="1"/>
      <c r="AY104" s="1"/>
      <c r="AZ104" s="1"/>
      <c r="BA104" s="1"/>
      <c r="BB104" s="1"/>
      <c r="BC104" s="1"/>
      <c r="BD104" s="1"/>
    </row>
    <row r="105" spans="1:56" x14ac:dyDescent="0.2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
      <c r="AL105" s="1"/>
      <c r="AM105" s="1"/>
      <c r="AN105" s="1"/>
      <c r="AO105" s="1"/>
      <c r="AP105" s="1"/>
      <c r="AQ105" s="1"/>
      <c r="AR105" s="1"/>
      <c r="AS105" s="1"/>
      <c r="AT105" s="1"/>
      <c r="AU105" s="1"/>
      <c r="AV105" s="1"/>
      <c r="AW105" s="1"/>
      <c r="AX105" s="1"/>
      <c r="AY105" s="1"/>
      <c r="AZ105" s="1"/>
      <c r="BA105" s="1"/>
      <c r="BB105" s="1"/>
      <c r="BC105" s="1"/>
      <c r="BD105" s="1"/>
    </row>
    <row r="106" spans="1:56" x14ac:dyDescent="0.2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
      <c r="AL106" s="1"/>
      <c r="AM106" s="1"/>
      <c r="AN106" s="1"/>
      <c r="AO106" s="1"/>
      <c r="AP106" s="1"/>
      <c r="AQ106" s="1"/>
      <c r="AR106" s="1"/>
      <c r="AS106" s="1"/>
      <c r="AT106" s="1"/>
      <c r="AU106" s="1"/>
      <c r="AV106" s="1"/>
      <c r="AW106" s="1"/>
      <c r="AX106" s="1"/>
      <c r="AY106" s="1"/>
      <c r="AZ106" s="1"/>
      <c r="BA106" s="1"/>
      <c r="BB106" s="1"/>
      <c r="BC106" s="1"/>
      <c r="BD106" s="1"/>
    </row>
    <row r="107" spans="1:56" x14ac:dyDescent="0.2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
      <c r="AL107" s="1"/>
      <c r="AM107" s="1"/>
      <c r="AN107" s="1"/>
      <c r="AO107" s="1"/>
      <c r="AP107" s="1"/>
      <c r="AQ107" s="1"/>
      <c r="AR107" s="1"/>
      <c r="AS107" s="1"/>
      <c r="AT107" s="1"/>
      <c r="AU107" s="1"/>
      <c r="AV107" s="1"/>
      <c r="AW107" s="1"/>
      <c r="AX107" s="1"/>
      <c r="AY107" s="1"/>
      <c r="AZ107" s="1"/>
      <c r="BA107" s="1"/>
      <c r="BB107" s="1"/>
      <c r="BC107" s="1"/>
      <c r="BD107" s="1"/>
    </row>
    <row r="108" spans="1:56" x14ac:dyDescent="0.2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
      <c r="AL108" s="1"/>
      <c r="AM108" s="1"/>
      <c r="AN108" s="1"/>
      <c r="AO108" s="1"/>
      <c r="AP108" s="1"/>
      <c r="AQ108" s="1"/>
      <c r="AR108" s="1"/>
      <c r="AS108" s="1"/>
      <c r="AT108" s="1"/>
      <c r="AU108" s="1"/>
      <c r="AV108" s="1"/>
      <c r="AW108" s="1"/>
      <c r="AX108" s="1"/>
      <c r="AY108" s="1"/>
      <c r="AZ108" s="1"/>
      <c r="BA108" s="1"/>
      <c r="BB108" s="1"/>
      <c r="BC108" s="1"/>
      <c r="BD108" s="1"/>
    </row>
    <row r="109" spans="1:56" x14ac:dyDescent="0.2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
      <c r="AL109" s="1"/>
      <c r="AM109" s="1"/>
      <c r="AN109" s="1"/>
      <c r="AO109" s="1"/>
      <c r="AP109" s="1"/>
      <c r="AQ109" s="1"/>
      <c r="AR109" s="1"/>
      <c r="AS109" s="1"/>
      <c r="AT109" s="1"/>
      <c r="AU109" s="1"/>
      <c r="AV109" s="1"/>
      <c r="AW109" s="1"/>
      <c r="AX109" s="1"/>
      <c r="AY109" s="1"/>
      <c r="AZ109" s="1"/>
      <c r="BA109" s="1"/>
      <c r="BB109" s="1"/>
      <c r="BC109" s="1"/>
      <c r="BD109" s="1"/>
    </row>
    <row r="110" spans="1:56" x14ac:dyDescent="0.2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
      <c r="AL110" s="1"/>
      <c r="AM110" s="1"/>
      <c r="AN110" s="1"/>
      <c r="AO110" s="1"/>
      <c r="AP110" s="1"/>
      <c r="AQ110" s="1"/>
      <c r="AR110" s="1"/>
      <c r="AS110" s="1"/>
      <c r="AT110" s="1"/>
      <c r="AU110" s="1"/>
      <c r="AV110" s="1"/>
      <c r="AW110" s="1"/>
      <c r="AX110" s="1"/>
      <c r="AY110" s="1"/>
      <c r="AZ110" s="1"/>
      <c r="BA110" s="1"/>
      <c r="BB110" s="1"/>
      <c r="BC110" s="1"/>
      <c r="BD110" s="1"/>
    </row>
    <row r="111" spans="1:56" x14ac:dyDescent="0.2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
      <c r="AL111" s="1"/>
      <c r="AM111" s="1"/>
      <c r="AN111" s="1"/>
      <c r="AO111" s="1"/>
      <c r="AP111" s="1"/>
      <c r="AQ111" s="1"/>
      <c r="AR111" s="1"/>
      <c r="AS111" s="1"/>
      <c r="AT111" s="1"/>
      <c r="AU111" s="1"/>
      <c r="AV111" s="1"/>
      <c r="AW111" s="1"/>
      <c r="AX111" s="1"/>
      <c r="AY111" s="1"/>
      <c r="AZ111" s="1"/>
      <c r="BA111" s="1"/>
      <c r="BB111" s="1"/>
      <c r="BC111" s="1"/>
      <c r="BD111" s="1"/>
    </row>
    <row r="112" spans="1:56" x14ac:dyDescent="0.2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
      <c r="AL112" s="1"/>
      <c r="AM112" s="1"/>
      <c r="AN112" s="1"/>
      <c r="AO112" s="1"/>
      <c r="AP112" s="1"/>
      <c r="AQ112" s="1"/>
      <c r="AR112" s="1"/>
      <c r="AS112" s="1"/>
      <c r="AT112" s="1"/>
      <c r="AU112" s="1"/>
      <c r="AV112" s="1"/>
      <c r="AW112" s="1"/>
      <c r="AX112" s="1"/>
      <c r="AY112" s="1"/>
      <c r="AZ112" s="1"/>
      <c r="BA112" s="1"/>
      <c r="BB112" s="1"/>
      <c r="BC112" s="1"/>
      <c r="BD112" s="1"/>
    </row>
    <row r="113" spans="1:56" x14ac:dyDescent="0.2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
      <c r="AL113" s="1"/>
      <c r="AM113" s="1"/>
      <c r="AN113" s="1"/>
      <c r="AO113" s="1"/>
      <c r="AP113" s="1"/>
      <c r="AQ113" s="1"/>
      <c r="AR113" s="1"/>
      <c r="AS113" s="1"/>
      <c r="AT113" s="1"/>
      <c r="AU113" s="1"/>
      <c r="AV113" s="1"/>
      <c r="AW113" s="1"/>
      <c r="AX113" s="1"/>
      <c r="AY113" s="1"/>
      <c r="AZ113" s="1"/>
      <c r="BA113" s="1"/>
      <c r="BB113" s="1"/>
      <c r="BC113" s="1"/>
      <c r="BD113" s="1"/>
    </row>
    <row r="114" spans="1:56" x14ac:dyDescent="0.2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
      <c r="AL114" s="1"/>
      <c r="AM114" s="1"/>
      <c r="AN114" s="1"/>
      <c r="AO114" s="1"/>
      <c r="AP114" s="1"/>
      <c r="AQ114" s="1"/>
      <c r="AR114" s="1"/>
      <c r="AS114" s="1"/>
      <c r="AT114" s="1"/>
      <c r="AU114" s="1"/>
      <c r="AV114" s="1"/>
      <c r="AW114" s="1"/>
      <c r="AX114" s="1"/>
      <c r="AY114" s="1"/>
      <c r="AZ114" s="1"/>
      <c r="BA114" s="1"/>
      <c r="BB114" s="1"/>
      <c r="BC114" s="1"/>
      <c r="BD114" s="1"/>
    </row>
    <row r="115" spans="1:56" x14ac:dyDescent="0.2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
      <c r="AL115" s="1"/>
      <c r="AM115" s="1"/>
      <c r="AN115" s="1"/>
      <c r="AO115" s="1"/>
      <c r="AP115" s="1"/>
      <c r="AQ115" s="1"/>
      <c r="AR115" s="1"/>
      <c r="AS115" s="1"/>
      <c r="AT115" s="1"/>
      <c r="AU115" s="1"/>
      <c r="AV115" s="1"/>
      <c r="AW115" s="1"/>
      <c r="AX115" s="1"/>
      <c r="AY115" s="1"/>
      <c r="AZ115" s="1"/>
      <c r="BA115" s="1"/>
      <c r="BB115" s="1"/>
      <c r="BC115" s="1"/>
      <c r="BD115" s="1"/>
    </row>
    <row r="116" spans="1:56" x14ac:dyDescent="0.2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
      <c r="AL116" s="1"/>
      <c r="AM116" s="1"/>
      <c r="AN116" s="1"/>
      <c r="AO116" s="1"/>
      <c r="AP116" s="1"/>
      <c r="AQ116" s="1"/>
      <c r="AR116" s="1"/>
      <c r="AS116" s="1"/>
      <c r="AT116" s="1"/>
      <c r="AU116" s="1"/>
      <c r="AV116" s="1"/>
      <c r="AW116" s="1"/>
      <c r="AX116" s="1"/>
      <c r="AY116" s="1"/>
      <c r="AZ116" s="1"/>
      <c r="BA116" s="1"/>
      <c r="BB116" s="1"/>
      <c r="BC116" s="1"/>
      <c r="BD116" s="1"/>
    </row>
    <row r="117" spans="1:56" x14ac:dyDescent="0.2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
      <c r="AL117" s="1"/>
      <c r="AM117" s="1"/>
      <c r="AN117" s="1"/>
      <c r="AO117" s="1"/>
      <c r="AP117" s="1"/>
      <c r="AQ117" s="1"/>
      <c r="AR117" s="1"/>
      <c r="AS117" s="1"/>
      <c r="AT117" s="1"/>
      <c r="AU117" s="1"/>
      <c r="AV117" s="1"/>
      <c r="AW117" s="1"/>
      <c r="AX117" s="1"/>
      <c r="AY117" s="1"/>
      <c r="AZ117" s="1"/>
      <c r="BA117" s="1"/>
      <c r="BB117" s="1"/>
      <c r="BC117" s="1"/>
      <c r="BD117" s="1"/>
    </row>
    <row r="118" spans="1:56" x14ac:dyDescent="0.2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
      <c r="AL118" s="1"/>
      <c r="AM118" s="1"/>
      <c r="AN118" s="1"/>
      <c r="AO118" s="1"/>
      <c r="AP118" s="1"/>
      <c r="AQ118" s="1"/>
      <c r="AR118" s="1"/>
      <c r="AS118" s="1"/>
      <c r="AT118" s="1"/>
      <c r="AU118" s="1"/>
      <c r="AV118" s="1"/>
      <c r="AW118" s="1"/>
      <c r="AX118" s="1"/>
      <c r="AY118" s="1"/>
      <c r="AZ118" s="1"/>
      <c r="BA118" s="1"/>
      <c r="BB118" s="1"/>
      <c r="BC118" s="1"/>
      <c r="BD118" s="1"/>
    </row>
    <row r="119" spans="1:56" x14ac:dyDescent="0.2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
      <c r="AL119" s="1"/>
      <c r="AM119" s="1"/>
      <c r="AN119" s="1"/>
      <c r="AO119" s="1"/>
      <c r="AP119" s="1"/>
      <c r="AQ119" s="1"/>
      <c r="AR119" s="1"/>
      <c r="AS119" s="1"/>
      <c r="AT119" s="1"/>
      <c r="AU119" s="1"/>
      <c r="AV119" s="1"/>
      <c r="AW119" s="1"/>
      <c r="AX119" s="1"/>
      <c r="AY119" s="1"/>
      <c r="AZ119" s="1"/>
      <c r="BA119" s="1"/>
      <c r="BB119" s="1"/>
      <c r="BC119" s="1"/>
      <c r="BD119" s="1"/>
    </row>
    <row r="120" spans="1:56" x14ac:dyDescent="0.2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
      <c r="AL120" s="1"/>
      <c r="AM120" s="1"/>
      <c r="AN120" s="1"/>
      <c r="AO120" s="1"/>
      <c r="AP120" s="1"/>
      <c r="AQ120" s="1"/>
      <c r="AR120" s="1"/>
      <c r="AS120" s="1"/>
      <c r="AT120" s="1"/>
      <c r="AU120" s="1"/>
      <c r="AV120" s="1"/>
      <c r="AW120" s="1"/>
      <c r="AX120" s="1"/>
      <c r="AY120" s="1"/>
      <c r="AZ120" s="1"/>
      <c r="BA120" s="1"/>
      <c r="BB120" s="1"/>
      <c r="BC120" s="1"/>
      <c r="BD120" s="1"/>
    </row>
    <row r="121" spans="1:56" x14ac:dyDescent="0.2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
      <c r="AL121" s="1"/>
      <c r="AM121" s="1"/>
      <c r="AN121" s="1"/>
      <c r="AO121" s="1"/>
      <c r="AP121" s="1"/>
      <c r="AQ121" s="1"/>
      <c r="AR121" s="1"/>
      <c r="AS121" s="1"/>
      <c r="AT121" s="1"/>
      <c r="AU121" s="1"/>
      <c r="AV121" s="1"/>
      <c r="AW121" s="1"/>
      <c r="AX121" s="1"/>
      <c r="AY121" s="1"/>
      <c r="AZ121" s="1"/>
      <c r="BA121" s="1"/>
      <c r="BB121" s="1"/>
      <c r="BC121" s="1"/>
      <c r="BD121" s="1"/>
    </row>
    <row r="122" spans="1:56" x14ac:dyDescent="0.2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
      <c r="AL122" s="1"/>
      <c r="AM122" s="1"/>
      <c r="AN122" s="1"/>
      <c r="AO122" s="1"/>
      <c r="AP122" s="1"/>
      <c r="AQ122" s="1"/>
      <c r="AR122" s="1"/>
      <c r="AS122" s="1"/>
      <c r="AT122" s="1"/>
      <c r="AU122" s="1"/>
      <c r="AV122" s="1"/>
      <c r="AW122" s="1"/>
      <c r="AX122" s="1"/>
      <c r="AY122" s="1"/>
      <c r="AZ122" s="1"/>
      <c r="BA122" s="1"/>
      <c r="BB122" s="1"/>
      <c r="BC122" s="1"/>
      <c r="BD122" s="1"/>
    </row>
    <row r="123" spans="1:56" x14ac:dyDescent="0.2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
      <c r="AL123" s="1"/>
      <c r="AM123" s="1"/>
      <c r="AN123" s="1"/>
      <c r="AO123" s="1"/>
      <c r="AP123" s="1"/>
      <c r="AQ123" s="1"/>
      <c r="AR123" s="1"/>
      <c r="AS123" s="1"/>
      <c r="AT123" s="1"/>
      <c r="AU123" s="1"/>
      <c r="AV123" s="1"/>
      <c r="AW123" s="1"/>
      <c r="AX123" s="1"/>
      <c r="AY123" s="1"/>
      <c r="AZ123" s="1"/>
      <c r="BA123" s="1"/>
      <c r="BB123" s="1"/>
      <c r="BC123" s="1"/>
      <c r="BD123" s="1"/>
    </row>
    <row r="124" spans="1:56" x14ac:dyDescent="0.2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
      <c r="AL124" s="1"/>
      <c r="AM124" s="1"/>
      <c r="AN124" s="1"/>
      <c r="AO124" s="1"/>
      <c r="AP124" s="1"/>
      <c r="AQ124" s="1"/>
      <c r="AR124" s="1"/>
      <c r="AS124" s="1"/>
      <c r="AT124" s="1"/>
      <c r="AU124" s="1"/>
      <c r="AV124" s="1"/>
      <c r="AW124" s="1"/>
      <c r="AX124" s="1"/>
      <c r="AY124" s="1"/>
      <c r="AZ124" s="1"/>
      <c r="BA124" s="1"/>
      <c r="BB124" s="1"/>
      <c r="BC124" s="1"/>
      <c r="BD124" s="1"/>
    </row>
    <row r="125" spans="1:56" x14ac:dyDescent="0.2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
      <c r="AL125" s="1"/>
      <c r="AM125" s="1"/>
      <c r="AN125" s="1"/>
      <c r="AO125" s="1"/>
      <c r="AP125" s="1"/>
      <c r="AQ125" s="1"/>
      <c r="AR125" s="1"/>
      <c r="AS125" s="1"/>
      <c r="AT125" s="1"/>
      <c r="AU125" s="1"/>
      <c r="AV125" s="1"/>
      <c r="AW125" s="1"/>
      <c r="AX125" s="1"/>
      <c r="AY125" s="1"/>
      <c r="AZ125" s="1"/>
      <c r="BA125" s="1"/>
      <c r="BB125" s="1"/>
      <c r="BC125" s="1"/>
      <c r="BD125" s="1"/>
    </row>
    <row r="126" spans="1:56" x14ac:dyDescent="0.2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
      <c r="AL126" s="1"/>
      <c r="AM126" s="1"/>
      <c r="AN126" s="1"/>
      <c r="AO126" s="1"/>
      <c r="AP126" s="1"/>
      <c r="AQ126" s="1"/>
      <c r="AR126" s="1"/>
      <c r="AS126" s="1"/>
      <c r="AT126" s="1"/>
      <c r="AU126" s="1"/>
      <c r="AV126" s="1"/>
      <c r="AW126" s="1"/>
      <c r="AX126" s="1"/>
      <c r="AY126" s="1"/>
      <c r="AZ126" s="1"/>
      <c r="BA126" s="1"/>
      <c r="BB126" s="1"/>
      <c r="BC126" s="1"/>
      <c r="BD126" s="1"/>
    </row>
    <row r="127" spans="1:56" x14ac:dyDescent="0.2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
      <c r="AL127" s="1"/>
      <c r="AM127" s="1"/>
      <c r="AN127" s="1"/>
      <c r="AO127" s="1"/>
      <c r="AP127" s="1"/>
      <c r="AQ127" s="1"/>
      <c r="AR127" s="1"/>
      <c r="AS127" s="1"/>
      <c r="AT127" s="1"/>
      <c r="AU127" s="1"/>
      <c r="AV127" s="1"/>
      <c r="AW127" s="1"/>
      <c r="AX127" s="1"/>
      <c r="AY127" s="1"/>
      <c r="AZ127" s="1"/>
      <c r="BA127" s="1"/>
      <c r="BB127" s="1"/>
      <c r="BC127" s="1"/>
      <c r="BD127" s="1"/>
    </row>
    <row r="128" spans="1:56" x14ac:dyDescent="0.2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
      <c r="AL128" s="1"/>
      <c r="AM128" s="1"/>
      <c r="AN128" s="1"/>
      <c r="AO128" s="1"/>
      <c r="AP128" s="1"/>
      <c r="AQ128" s="1"/>
      <c r="AR128" s="1"/>
      <c r="AS128" s="1"/>
      <c r="AT128" s="1"/>
      <c r="AU128" s="1"/>
      <c r="AV128" s="1"/>
      <c r="AW128" s="1"/>
      <c r="AX128" s="1"/>
      <c r="AY128" s="1"/>
      <c r="AZ128" s="1"/>
      <c r="BA128" s="1"/>
      <c r="BB128" s="1"/>
      <c r="BC128" s="1"/>
      <c r="BD128" s="1"/>
    </row>
    <row r="129" spans="1:56" x14ac:dyDescent="0.2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
      <c r="AL129" s="1"/>
      <c r="AM129" s="1"/>
      <c r="AN129" s="1"/>
      <c r="AO129" s="1"/>
      <c r="AP129" s="1"/>
      <c r="AQ129" s="1"/>
      <c r="AR129" s="1"/>
      <c r="AS129" s="1"/>
      <c r="AT129" s="1"/>
      <c r="AU129" s="1"/>
      <c r="AV129" s="1"/>
      <c r="AW129" s="1"/>
      <c r="AX129" s="1"/>
      <c r="AY129" s="1"/>
      <c r="AZ129" s="1"/>
      <c r="BA129" s="1"/>
      <c r="BB129" s="1"/>
      <c r="BC129" s="1"/>
      <c r="BD129" s="1"/>
    </row>
    <row r="130" spans="1:56" x14ac:dyDescent="0.2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
      <c r="AL130" s="1"/>
      <c r="AM130" s="1"/>
      <c r="AN130" s="1"/>
      <c r="AO130" s="1"/>
      <c r="AP130" s="1"/>
      <c r="AQ130" s="1"/>
      <c r="AR130" s="1"/>
      <c r="AS130" s="1"/>
      <c r="AT130" s="1"/>
      <c r="AU130" s="1"/>
      <c r="AV130" s="1"/>
      <c r="AW130" s="1"/>
      <c r="AX130" s="1"/>
      <c r="AY130" s="1"/>
      <c r="AZ130" s="1"/>
      <c r="BA130" s="1"/>
      <c r="BB130" s="1"/>
      <c r="BC130" s="1"/>
      <c r="BD130" s="1"/>
    </row>
    <row r="131" spans="1:56" x14ac:dyDescent="0.2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
      <c r="AL131" s="1"/>
      <c r="AM131" s="1"/>
      <c r="AN131" s="1"/>
      <c r="AO131" s="1"/>
      <c r="AP131" s="1"/>
      <c r="AQ131" s="1"/>
      <c r="AR131" s="1"/>
      <c r="AS131" s="1"/>
      <c r="AT131" s="1"/>
      <c r="AU131" s="1"/>
      <c r="AV131" s="1"/>
      <c r="AW131" s="1"/>
      <c r="AX131" s="1"/>
      <c r="AY131" s="1"/>
      <c r="AZ131" s="1"/>
      <c r="BA131" s="1"/>
      <c r="BB131" s="1"/>
      <c r="BC131" s="1"/>
      <c r="BD131" s="1"/>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43"/>
  <sheetViews>
    <sheetView workbookViewId="0">
      <selection activeCell="L8" sqref="L8"/>
    </sheetView>
  </sheetViews>
  <sheetFormatPr defaultColWidth="8.7109375" defaultRowHeight="15" x14ac:dyDescent="0.25"/>
  <cols>
    <col min="1" max="3" width="8.7109375" customWidth="1"/>
    <col min="4" max="4" width="11.140625" customWidth="1"/>
    <col min="5" max="5" width="21.140625" customWidth="1"/>
    <col min="6" max="6" width="12.28515625" customWidth="1"/>
    <col min="7" max="7" width="9.7109375" customWidth="1"/>
    <col min="8" max="8" width="14.7109375" customWidth="1"/>
    <col min="9" max="9" width="11.140625" customWidth="1"/>
    <col min="10" max="10" width="23.140625" customWidth="1"/>
    <col min="11" max="11" width="10.5703125" customWidth="1"/>
    <col min="12" max="12" width="13.5703125" customWidth="1"/>
  </cols>
  <sheetData>
    <row r="1" spans="1:39" x14ac:dyDescent="0.2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row>
    <row r="2" spans="1:39" x14ac:dyDescent="0.25">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row>
    <row r="3" spans="1:39" x14ac:dyDescent="0.25">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row>
    <row r="4" spans="1:39" x14ac:dyDescent="0.25">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row>
    <row r="5" spans="1:39" x14ac:dyDescent="0.25">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row>
    <row r="6" spans="1:39" x14ac:dyDescent="0.25">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row>
    <row r="7" spans="1:39" ht="15.75" thickBot="1" x14ac:dyDescent="0.3">
      <c r="A7" s="10"/>
      <c r="B7" s="10"/>
      <c r="C7" s="11" t="s">
        <v>70</v>
      </c>
      <c r="D7" s="11" t="s">
        <v>67</v>
      </c>
      <c r="E7" s="11" t="s">
        <v>68</v>
      </c>
      <c r="F7" s="11" t="s">
        <v>1</v>
      </c>
      <c r="G7" s="11" t="s">
        <v>3</v>
      </c>
      <c r="H7" s="11" t="s">
        <v>64</v>
      </c>
      <c r="I7" s="11" t="s">
        <v>4</v>
      </c>
      <c r="J7" s="11" t="s">
        <v>65</v>
      </c>
      <c r="K7" s="11" t="s">
        <v>2</v>
      </c>
      <c r="L7" s="12" t="s">
        <v>71</v>
      </c>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row>
    <row r="8" spans="1:39" x14ac:dyDescent="0.25">
      <c r="A8" s="10"/>
      <c r="B8" s="10"/>
      <c r="C8" s="24">
        <v>1</v>
      </c>
      <c r="D8" s="13" t="s">
        <v>66</v>
      </c>
      <c r="E8" s="13" t="s">
        <v>19</v>
      </c>
      <c r="F8" s="13">
        <v>115</v>
      </c>
      <c r="G8" s="13">
        <v>513</v>
      </c>
      <c r="H8" s="13">
        <v>1165</v>
      </c>
      <c r="I8" s="13">
        <v>908</v>
      </c>
      <c r="J8" s="13">
        <v>0</v>
      </c>
      <c r="K8" s="21">
        <v>201400</v>
      </c>
      <c r="L8" s="15">
        <v>1960</v>
      </c>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row>
    <row r="9" spans="1:39" x14ac:dyDescent="0.25">
      <c r="A9" s="10"/>
      <c r="B9" s="10"/>
      <c r="C9" s="24">
        <v>2</v>
      </c>
      <c r="D9" s="13" t="s">
        <v>66</v>
      </c>
      <c r="E9" s="13" t="s">
        <v>5</v>
      </c>
      <c r="F9" s="13">
        <v>122</v>
      </c>
      <c r="G9" s="13">
        <v>687</v>
      </c>
      <c r="H9" s="13">
        <v>945</v>
      </c>
      <c r="I9" s="13">
        <v>758</v>
      </c>
      <c r="J9" s="13">
        <v>0</v>
      </c>
      <c r="K9" s="21">
        <v>219500</v>
      </c>
      <c r="L9" s="15">
        <v>1956</v>
      </c>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row>
    <row r="10" spans="1:39" x14ac:dyDescent="0.25">
      <c r="A10" s="10"/>
      <c r="B10" s="10"/>
      <c r="C10" s="24">
        <v>3</v>
      </c>
      <c r="D10" s="13" t="s">
        <v>66</v>
      </c>
      <c r="E10" s="13" t="s">
        <v>17</v>
      </c>
      <c r="F10" s="13">
        <v>128</v>
      </c>
      <c r="G10" s="13">
        <v>525</v>
      </c>
      <c r="H10" s="13">
        <v>1135</v>
      </c>
      <c r="I10" s="13">
        <v>878</v>
      </c>
      <c r="J10" s="13">
        <v>0</v>
      </c>
      <c r="K10" s="21">
        <v>229200</v>
      </c>
      <c r="L10" s="15">
        <v>1960</v>
      </c>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row>
    <row r="11" spans="1:39" x14ac:dyDescent="0.25">
      <c r="A11" s="10"/>
      <c r="B11" s="10"/>
      <c r="C11" s="24">
        <v>4</v>
      </c>
      <c r="D11" s="13" t="s">
        <v>66</v>
      </c>
      <c r="E11" s="13" t="s">
        <v>6</v>
      </c>
      <c r="F11" s="13">
        <v>124</v>
      </c>
      <c r="G11" s="13">
        <v>638</v>
      </c>
      <c r="H11" s="13">
        <v>960</v>
      </c>
      <c r="I11" s="13">
        <v>837</v>
      </c>
      <c r="J11" s="13">
        <v>0</v>
      </c>
      <c r="K11" s="21">
        <v>254500</v>
      </c>
      <c r="L11" s="15">
        <v>1956</v>
      </c>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row>
    <row r="12" spans="1:39" x14ac:dyDescent="0.25">
      <c r="A12" s="10"/>
      <c r="B12" s="10"/>
      <c r="C12" s="24">
        <v>5</v>
      </c>
      <c r="D12" s="13" t="s">
        <v>66</v>
      </c>
      <c r="E12" s="13" t="s">
        <v>18</v>
      </c>
      <c r="F12" s="13">
        <v>137</v>
      </c>
      <c r="G12" s="13">
        <v>880</v>
      </c>
      <c r="H12" s="13">
        <v>1128</v>
      </c>
      <c r="I12" s="13">
        <v>967</v>
      </c>
      <c r="J12" s="13">
        <v>1</v>
      </c>
      <c r="K12" s="21">
        <v>323850</v>
      </c>
      <c r="L12" s="15">
        <v>1960</v>
      </c>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row>
    <row r="13" spans="1:39" x14ac:dyDescent="0.25">
      <c r="A13" s="10"/>
      <c r="B13" s="10"/>
      <c r="C13" s="24">
        <v>6</v>
      </c>
      <c r="D13" s="13" t="s">
        <v>66</v>
      </c>
      <c r="E13" s="13" t="s">
        <v>7</v>
      </c>
      <c r="F13" s="13">
        <v>145</v>
      </c>
      <c r="G13" s="13">
        <v>930</v>
      </c>
      <c r="H13" s="13">
        <v>795</v>
      </c>
      <c r="I13" s="13">
        <v>1113</v>
      </c>
      <c r="J13" s="13">
        <v>0</v>
      </c>
      <c r="K13" s="21">
        <v>349500</v>
      </c>
      <c r="L13" s="15">
        <v>1956</v>
      </c>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row>
    <row r="14" spans="1:39" x14ac:dyDescent="0.25">
      <c r="A14" s="10"/>
      <c r="B14" s="10"/>
      <c r="C14" s="24">
        <v>7</v>
      </c>
      <c r="D14" s="13" t="s">
        <v>66</v>
      </c>
      <c r="E14" s="13" t="s">
        <v>8</v>
      </c>
      <c r="F14" s="13">
        <v>159</v>
      </c>
      <c r="G14" s="13">
        <v>971</v>
      </c>
      <c r="H14" s="13">
        <v>775</v>
      </c>
      <c r="I14" s="13">
        <v>1017</v>
      </c>
      <c r="J14" s="13">
        <v>0</v>
      </c>
      <c r="K14" s="21">
        <v>379500</v>
      </c>
      <c r="L14" s="15">
        <v>1956</v>
      </c>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row>
    <row r="15" spans="1:39" x14ac:dyDescent="0.25">
      <c r="A15" s="10"/>
      <c r="B15" s="10"/>
      <c r="C15" s="24">
        <v>8</v>
      </c>
      <c r="D15" s="13" t="s">
        <v>45</v>
      </c>
      <c r="E15" s="13" t="s">
        <v>49</v>
      </c>
      <c r="F15" s="13">
        <v>150</v>
      </c>
      <c r="G15" s="13">
        <v>804</v>
      </c>
      <c r="H15" s="13">
        <v>1284</v>
      </c>
      <c r="I15" s="13">
        <v>1393</v>
      </c>
      <c r="J15" s="13">
        <v>0</v>
      </c>
      <c r="K15" s="21">
        <v>454500</v>
      </c>
      <c r="L15" s="15">
        <v>1964</v>
      </c>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row>
    <row r="16" spans="1:39" x14ac:dyDescent="0.25">
      <c r="A16" s="10"/>
      <c r="B16" s="10"/>
      <c r="C16" s="24">
        <v>9</v>
      </c>
      <c r="D16" s="13" t="s">
        <v>45</v>
      </c>
      <c r="E16" s="13" t="s">
        <v>57</v>
      </c>
      <c r="F16" s="13">
        <v>142</v>
      </c>
      <c r="G16" s="13">
        <v>721</v>
      </c>
      <c r="H16" s="13">
        <v>910</v>
      </c>
      <c r="I16" s="13">
        <v>1360</v>
      </c>
      <c r="J16" s="13">
        <v>0</v>
      </c>
      <c r="K16" s="21">
        <v>479500</v>
      </c>
      <c r="L16" s="15">
        <v>1962</v>
      </c>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row>
    <row r="17" spans="1:39" x14ac:dyDescent="0.25">
      <c r="A17" s="10"/>
      <c r="B17" s="10"/>
      <c r="C17" s="24">
        <v>10</v>
      </c>
      <c r="D17" s="13" t="s">
        <v>51</v>
      </c>
      <c r="E17" s="13" t="s">
        <v>50</v>
      </c>
      <c r="F17" s="13">
        <v>168</v>
      </c>
      <c r="G17" s="13">
        <v>770</v>
      </c>
      <c r="H17" s="13">
        <v>1300</v>
      </c>
      <c r="I17" s="13">
        <v>1215</v>
      </c>
      <c r="J17" s="13">
        <v>1</v>
      </c>
      <c r="K17" s="21">
        <v>510645</v>
      </c>
      <c r="L17" s="15">
        <v>1979</v>
      </c>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row>
    <row r="18" spans="1:39" x14ac:dyDescent="0.25">
      <c r="A18" s="10"/>
      <c r="B18" s="10"/>
      <c r="C18" s="24">
        <v>11</v>
      </c>
      <c r="D18" s="13" t="s">
        <v>45</v>
      </c>
      <c r="E18" s="13" t="s">
        <v>56</v>
      </c>
      <c r="F18" s="13">
        <v>164</v>
      </c>
      <c r="G18" s="13">
        <v>703</v>
      </c>
      <c r="H18" s="13">
        <v>910</v>
      </c>
      <c r="I18" s="13">
        <v>1255</v>
      </c>
      <c r="J18" s="13">
        <v>0</v>
      </c>
      <c r="K18" s="21">
        <v>514500</v>
      </c>
      <c r="L18" s="15">
        <v>1962</v>
      </c>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row>
    <row r="19" spans="1:39" x14ac:dyDescent="0.25">
      <c r="A19" s="10"/>
      <c r="B19" s="10"/>
      <c r="C19" s="24">
        <v>12</v>
      </c>
      <c r="D19" s="13" t="s">
        <v>45</v>
      </c>
      <c r="E19" s="13" t="s">
        <v>48</v>
      </c>
      <c r="F19" s="13">
        <v>187</v>
      </c>
      <c r="G19" s="13">
        <v>948</v>
      </c>
      <c r="H19" s="13">
        <v>1110</v>
      </c>
      <c r="I19" s="13">
        <v>1137</v>
      </c>
      <c r="J19" s="13">
        <v>1</v>
      </c>
      <c r="K19" s="21">
        <v>573500</v>
      </c>
      <c r="L19" s="15">
        <v>1964</v>
      </c>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row>
    <row r="20" spans="1:39" x14ac:dyDescent="0.25">
      <c r="A20" s="10"/>
      <c r="B20" s="10"/>
      <c r="C20" s="24">
        <v>13</v>
      </c>
      <c r="D20" s="13" t="s">
        <v>45</v>
      </c>
      <c r="E20" s="13" t="s">
        <v>58</v>
      </c>
      <c r="F20" s="13">
        <v>176</v>
      </c>
      <c r="G20" s="13">
        <v>924</v>
      </c>
      <c r="H20" s="13">
        <v>1100</v>
      </c>
      <c r="I20" s="13">
        <v>1063</v>
      </c>
      <c r="J20" s="13">
        <v>1</v>
      </c>
      <c r="K20" s="21">
        <v>574000</v>
      </c>
      <c r="L20" s="15">
        <v>1947</v>
      </c>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row>
    <row r="21" spans="1:39" x14ac:dyDescent="0.25">
      <c r="A21" s="10"/>
      <c r="B21" s="10"/>
      <c r="C21" s="25">
        <v>14</v>
      </c>
      <c r="D21" s="16" t="s">
        <v>46</v>
      </c>
      <c r="E21" s="16" t="s">
        <v>47</v>
      </c>
      <c r="F21" s="16">
        <v>218</v>
      </c>
      <c r="G21" s="16">
        <v>828</v>
      </c>
      <c r="H21" s="16">
        <v>1143</v>
      </c>
      <c r="I21" s="16">
        <v>1380</v>
      </c>
      <c r="J21" s="16">
        <v>1</v>
      </c>
      <c r="K21" s="33">
        <v>756500</v>
      </c>
      <c r="L21" s="18">
        <v>1971</v>
      </c>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row>
    <row r="22" spans="1:39" x14ac:dyDescent="0.2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row>
    <row r="23" spans="1:39" x14ac:dyDescent="0.25">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row>
    <row r="24" spans="1:39" x14ac:dyDescent="0.25">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row>
    <row r="25" spans="1:39" x14ac:dyDescent="0.25">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row>
    <row r="26" spans="1:39" x14ac:dyDescent="0.25">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row>
    <row r="27" spans="1:39" x14ac:dyDescent="0.25">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row>
    <row r="28" spans="1:39" x14ac:dyDescent="0.2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row>
    <row r="29" spans="1:39" x14ac:dyDescent="0.25">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row>
    <row r="30" spans="1:39" x14ac:dyDescent="0.2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row>
    <row r="31" spans="1:39" x14ac:dyDescent="0.2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row>
    <row r="32" spans="1:39" x14ac:dyDescent="0.2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row>
    <row r="33" spans="1:39" x14ac:dyDescent="0.25">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row>
    <row r="34" spans="1:39" x14ac:dyDescent="0.2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row>
    <row r="35" spans="1:39" x14ac:dyDescent="0.2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row>
    <row r="36" spans="1:39"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row>
    <row r="37" spans="1:39" x14ac:dyDescent="0.2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row>
    <row r="38" spans="1:39" x14ac:dyDescent="0.2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row>
    <row r="39" spans="1:39" x14ac:dyDescent="0.2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row>
    <row r="40" spans="1:39" x14ac:dyDescent="0.2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row>
    <row r="41" spans="1:39" x14ac:dyDescent="0.2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row>
    <row r="42" spans="1:39" x14ac:dyDescent="0.2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row>
    <row r="43" spans="1:39" x14ac:dyDescent="0.2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row>
    <row r="44" spans="1:39" x14ac:dyDescent="0.2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row>
    <row r="45" spans="1:39" x14ac:dyDescent="0.2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row>
    <row r="46" spans="1:39" x14ac:dyDescent="0.2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row>
    <row r="47" spans="1:39" x14ac:dyDescent="0.2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row>
    <row r="48" spans="1:39" x14ac:dyDescent="0.2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row>
    <row r="49" spans="1:39" x14ac:dyDescent="0.2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row>
    <row r="50" spans="1:39" x14ac:dyDescent="0.2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row>
    <row r="51" spans="1:39" x14ac:dyDescent="0.2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row>
    <row r="52" spans="1:39" x14ac:dyDescent="0.2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row>
    <row r="53" spans="1:39"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row>
    <row r="54" spans="1:39" x14ac:dyDescent="0.2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row>
    <row r="55" spans="1:39" x14ac:dyDescent="0.2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row>
    <row r="56" spans="1:39" x14ac:dyDescent="0.2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row>
    <row r="57" spans="1:39" x14ac:dyDescent="0.2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row>
    <row r="58" spans="1:39"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row>
    <row r="59" spans="1:39" x14ac:dyDescent="0.2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row>
    <row r="60" spans="1:39"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row>
    <row r="61" spans="1:39" x14ac:dyDescent="0.2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row>
    <row r="62" spans="1:39" x14ac:dyDescent="0.2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row>
    <row r="63" spans="1:39" x14ac:dyDescent="0.2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row>
    <row r="64" spans="1:39" x14ac:dyDescent="0.2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row>
    <row r="65" spans="1:39" x14ac:dyDescent="0.2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row>
    <row r="66" spans="1:39" x14ac:dyDescent="0.2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row>
    <row r="67" spans="1:39" x14ac:dyDescent="0.2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row>
    <row r="68" spans="1:39" x14ac:dyDescent="0.2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row>
    <row r="69" spans="1:39" x14ac:dyDescent="0.2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row>
    <row r="70" spans="1:39"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row>
    <row r="71" spans="1:39" x14ac:dyDescent="0.2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row>
    <row r="72" spans="1:39" x14ac:dyDescent="0.2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row>
    <row r="73" spans="1:39" x14ac:dyDescent="0.2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row>
    <row r="74" spans="1:39"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row>
    <row r="75" spans="1:39" x14ac:dyDescent="0.2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row>
    <row r="76" spans="1:39" x14ac:dyDescent="0.2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row>
    <row r="77" spans="1:39"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row>
    <row r="78" spans="1:39" x14ac:dyDescent="0.2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row>
    <row r="79" spans="1:39" x14ac:dyDescent="0.2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row>
    <row r="80" spans="1:39" x14ac:dyDescent="0.2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row>
    <row r="81" spans="1:39" x14ac:dyDescent="0.2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row>
    <row r="82" spans="1:39" x14ac:dyDescent="0.2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row>
    <row r="83" spans="1:39" x14ac:dyDescent="0.2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row>
    <row r="84" spans="1:39" x14ac:dyDescent="0.2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row>
    <row r="85" spans="1:39" x14ac:dyDescent="0.2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row>
    <row r="86" spans="1:39" x14ac:dyDescent="0.2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row>
    <row r="87" spans="1:39" x14ac:dyDescent="0.2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row>
    <row r="88" spans="1:39" x14ac:dyDescent="0.2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row>
    <row r="89" spans="1:39" x14ac:dyDescent="0.2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row>
    <row r="90" spans="1:39" x14ac:dyDescent="0.2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row>
    <row r="91" spans="1:39" x14ac:dyDescent="0.2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row>
    <row r="92" spans="1:39" x14ac:dyDescent="0.2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row>
    <row r="93" spans="1:39" x14ac:dyDescent="0.2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row>
    <row r="94" spans="1:39" x14ac:dyDescent="0.2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row>
    <row r="95" spans="1:39" x14ac:dyDescent="0.2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row>
    <row r="96" spans="1:39" x14ac:dyDescent="0.2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row>
    <row r="97" spans="1:39" x14ac:dyDescent="0.2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row>
    <row r="98" spans="1:39" x14ac:dyDescent="0.2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row>
    <row r="99" spans="1:39" x14ac:dyDescent="0.2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row>
    <row r="100" spans="1:39" x14ac:dyDescent="0.2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row>
    <row r="101" spans="1:39" x14ac:dyDescent="0.2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row>
    <row r="102" spans="1:39" x14ac:dyDescent="0.2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row>
    <row r="103" spans="1:39" x14ac:dyDescent="0.2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row>
    <row r="104" spans="1:39" x14ac:dyDescent="0.2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row>
    <row r="105" spans="1:39" x14ac:dyDescent="0.2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row>
    <row r="106" spans="1:39" x14ac:dyDescent="0.2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row>
    <row r="107" spans="1:39" x14ac:dyDescent="0.2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row>
    <row r="108" spans="1:39" x14ac:dyDescent="0.2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row>
    <row r="109" spans="1:39" x14ac:dyDescent="0.2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row>
    <row r="110" spans="1:39" x14ac:dyDescent="0.2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row>
    <row r="111" spans="1:39" x14ac:dyDescent="0.2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row>
    <row r="112" spans="1:39" x14ac:dyDescent="0.2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row>
    <row r="113" spans="1:39" x14ac:dyDescent="0.2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row>
    <row r="114" spans="1:39" x14ac:dyDescent="0.2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row>
    <row r="115" spans="1:39" x14ac:dyDescent="0.2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row>
    <row r="116" spans="1:39" x14ac:dyDescent="0.2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row>
    <row r="117" spans="1:39" x14ac:dyDescent="0.2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row>
    <row r="118" spans="1:39" x14ac:dyDescent="0.2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row>
    <row r="119" spans="1:39" x14ac:dyDescent="0.2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row>
    <row r="120" spans="1:39" x14ac:dyDescent="0.2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row>
    <row r="121" spans="1:39" x14ac:dyDescent="0.2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row>
    <row r="122" spans="1:39" x14ac:dyDescent="0.2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row>
    <row r="123" spans="1:39" x14ac:dyDescent="0.2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row>
    <row r="124" spans="1:39" x14ac:dyDescent="0.2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row>
    <row r="125" spans="1:39" x14ac:dyDescent="0.2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row>
    <row r="126" spans="1:39" x14ac:dyDescent="0.2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row>
    <row r="127" spans="1:39" x14ac:dyDescent="0.2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row>
    <row r="128" spans="1:39" x14ac:dyDescent="0.2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row>
    <row r="129" spans="1:39" x14ac:dyDescent="0.2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row>
    <row r="130" spans="1:39" x14ac:dyDescent="0.2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row>
    <row r="131" spans="1:39" x14ac:dyDescent="0.2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row>
    <row r="132" spans="1:39" x14ac:dyDescent="0.2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row>
    <row r="133" spans="1:39" x14ac:dyDescent="0.2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row>
    <row r="134" spans="1:39" x14ac:dyDescent="0.2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row>
    <row r="135" spans="1:39" x14ac:dyDescent="0.2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row>
    <row r="136" spans="1:39" x14ac:dyDescent="0.2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row>
    <row r="137" spans="1:39" x14ac:dyDescent="0.2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row>
    <row r="138" spans="1:39" x14ac:dyDescent="0.2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row>
    <row r="139" spans="1:39" x14ac:dyDescent="0.2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row>
    <row r="140" spans="1:39" x14ac:dyDescent="0.2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row>
    <row r="141" spans="1:39" x14ac:dyDescent="0.2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row>
    <row r="142" spans="1:39" x14ac:dyDescent="0.2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row>
    <row r="143" spans="1:39" x14ac:dyDescent="0.2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67"/>
  <sheetViews>
    <sheetView workbookViewId="0">
      <selection activeCell="F34" sqref="F34"/>
    </sheetView>
  </sheetViews>
  <sheetFormatPr defaultColWidth="8.7109375" defaultRowHeight="15" x14ac:dyDescent="0.25"/>
  <cols>
    <col min="1" max="3" width="8.7109375" customWidth="1"/>
    <col min="4" max="4" width="12.5703125" customWidth="1"/>
    <col min="5" max="5" width="22.28515625" customWidth="1"/>
    <col min="6" max="6" width="13.42578125" customWidth="1"/>
    <col min="7" max="7" width="12.140625" customWidth="1"/>
    <col min="8" max="8" width="15.5703125" customWidth="1"/>
    <col min="9" max="9" width="11.140625" customWidth="1"/>
    <col min="10" max="10" width="22.5703125" customWidth="1"/>
    <col min="11" max="11" width="11.42578125" customWidth="1"/>
    <col min="12" max="12" width="13.28515625" customWidth="1"/>
    <col min="13" max="13" width="11.7109375" customWidth="1"/>
  </cols>
  <sheetData>
    <row r="1" spans="1:32" x14ac:dyDescent="0.2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row>
    <row r="2" spans="1:32" x14ac:dyDescent="0.25">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row>
    <row r="3" spans="1:32" x14ac:dyDescent="0.25">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row>
    <row r="4" spans="1:32" x14ac:dyDescent="0.25">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row>
    <row r="5" spans="1:32" x14ac:dyDescent="0.25">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row>
    <row r="6" spans="1:32" x14ac:dyDescent="0.25">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1:32" ht="15.75" thickBot="1" x14ac:dyDescent="0.3">
      <c r="A7" s="10"/>
      <c r="B7" s="10"/>
      <c r="C7" s="12" t="s">
        <v>70</v>
      </c>
      <c r="D7" s="11" t="s">
        <v>67</v>
      </c>
      <c r="E7" s="11" t="s">
        <v>68</v>
      </c>
      <c r="F7" s="11" t="s">
        <v>1</v>
      </c>
      <c r="G7" s="11" t="s">
        <v>3</v>
      </c>
      <c r="H7" s="11" t="s">
        <v>64</v>
      </c>
      <c r="I7" s="11" t="s">
        <v>4</v>
      </c>
      <c r="J7" s="11" t="s">
        <v>65</v>
      </c>
      <c r="K7" s="11" t="s">
        <v>2</v>
      </c>
      <c r="L7" s="12" t="s">
        <v>71</v>
      </c>
      <c r="M7" s="10"/>
      <c r="N7" s="10"/>
      <c r="O7" s="10"/>
      <c r="P7" s="10"/>
      <c r="Q7" s="10"/>
      <c r="R7" s="10"/>
      <c r="S7" s="10"/>
      <c r="T7" s="10"/>
      <c r="U7" s="10"/>
      <c r="V7" s="10"/>
      <c r="W7" s="10"/>
      <c r="X7" s="10"/>
      <c r="Y7" s="10"/>
      <c r="Z7" s="10"/>
      <c r="AA7" s="10"/>
      <c r="AB7" s="10"/>
      <c r="AC7" s="10"/>
      <c r="AD7" s="10"/>
      <c r="AE7" s="10"/>
      <c r="AF7" s="10"/>
    </row>
    <row r="8" spans="1:32" x14ac:dyDescent="0.25">
      <c r="A8" s="10"/>
      <c r="B8" s="10"/>
      <c r="C8" s="15">
        <v>1</v>
      </c>
      <c r="D8" s="13" t="s">
        <v>66</v>
      </c>
      <c r="E8" s="13" t="s">
        <v>19</v>
      </c>
      <c r="F8" s="13">
        <v>115</v>
      </c>
      <c r="G8" s="13">
        <v>513</v>
      </c>
      <c r="H8" s="13">
        <v>1165</v>
      </c>
      <c r="I8" s="13">
        <v>908</v>
      </c>
      <c r="J8" s="13">
        <v>0</v>
      </c>
      <c r="K8" s="66">
        <v>201400</v>
      </c>
      <c r="L8" s="15">
        <v>1960</v>
      </c>
      <c r="M8" s="10"/>
      <c r="N8" s="10"/>
      <c r="O8" s="10"/>
      <c r="P8" s="10"/>
      <c r="Q8" s="10"/>
      <c r="R8" s="10"/>
      <c r="S8" s="10"/>
      <c r="T8" s="10"/>
      <c r="U8" s="10"/>
      <c r="V8" s="10"/>
      <c r="W8" s="10"/>
      <c r="X8" s="10"/>
      <c r="Y8" s="10"/>
      <c r="Z8" s="10"/>
      <c r="AA8" s="10"/>
      <c r="AB8" s="10"/>
      <c r="AC8" s="10"/>
      <c r="AD8" s="10"/>
      <c r="AE8" s="10"/>
      <c r="AF8" s="10"/>
    </row>
    <row r="9" spans="1:32" x14ac:dyDescent="0.25">
      <c r="A9" s="10"/>
      <c r="B9" s="10"/>
      <c r="C9" s="15">
        <v>2</v>
      </c>
      <c r="D9" s="13" t="s">
        <v>66</v>
      </c>
      <c r="E9" s="13" t="s">
        <v>5</v>
      </c>
      <c r="F9" s="13">
        <v>122</v>
      </c>
      <c r="G9" s="13">
        <v>687</v>
      </c>
      <c r="H9" s="13">
        <v>945</v>
      </c>
      <c r="I9" s="13">
        <v>758</v>
      </c>
      <c r="J9" s="13">
        <v>0</v>
      </c>
      <c r="K9" s="66">
        <v>219500</v>
      </c>
      <c r="L9" s="15">
        <v>1956</v>
      </c>
      <c r="M9" s="10"/>
      <c r="N9" s="10"/>
      <c r="O9" s="10"/>
      <c r="P9" s="10"/>
      <c r="Q9" s="10"/>
      <c r="R9" s="10"/>
      <c r="S9" s="10"/>
      <c r="T9" s="10"/>
      <c r="U9" s="10"/>
      <c r="V9" s="10"/>
      <c r="W9" s="10"/>
      <c r="X9" s="10"/>
      <c r="Y9" s="10"/>
      <c r="Z9" s="10"/>
      <c r="AA9" s="10"/>
      <c r="AB9" s="10"/>
      <c r="AC9" s="10"/>
      <c r="AD9" s="10"/>
      <c r="AE9" s="10"/>
      <c r="AF9" s="10"/>
    </row>
    <row r="10" spans="1:32" x14ac:dyDescent="0.25">
      <c r="A10" s="10"/>
      <c r="B10" s="10"/>
      <c r="C10" s="15">
        <v>3</v>
      </c>
      <c r="D10" s="13" t="s">
        <v>66</v>
      </c>
      <c r="E10" s="13" t="s">
        <v>17</v>
      </c>
      <c r="F10" s="13">
        <v>128</v>
      </c>
      <c r="G10" s="13">
        <v>525</v>
      </c>
      <c r="H10" s="13">
        <v>1135</v>
      </c>
      <c r="I10" s="13">
        <v>878</v>
      </c>
      <c r="J10" s="13">
        <v>0</v>
      </c>
      <c r="K10" s="66">
        <v>229200</v>
      </c>
      <c r="L10" s="15">
        <v>1960</v>
      </c>
      <c r="M10" s="10"/>
      <c r="N10" s="10"/>
      <c r="O10" s="10"/>
      <c r="P10" s="10"/>
      <c r="Q10" s="10"/>
      <c r="R10" s="10"/>
      <c r="S10" s="10"/>
      <c r="T10" s="10"/>
      <c r="U10" s="10"/>
      <c r="V10" s="10"/>
      <c r="W10" s="10"/>
      <c r="X10" s="10"/>
      <c r="Y10" s="10"/>
      <c r="Z10" s="10"/>
      <c r="AA10" s="10"/>
      <c r="AB10" s="10"/>
      <c r="AC10" s="10"/>
      <c r="AD10" s="10"/>
      <c r="AE10" s="10"/>
      <c r="AF10" s="10"/>
    </row>
    <row r="11" spans="1:32" x14ac:dyDescent="0.25">
      <c r="A11" s="10"/>
      <c r="B11" s="10"/>
      <c r="C11" s="15">
        <v>4</v>
      </c>
      <c r="D11" s="13" t="s">
        <v>66</v>
      </c>
      <c r="E11" s="13" t="s">
        <v>6</v>
      </c>
      <c r="F11" s="13">
        <v>124</v>
      </c>
      <c r="G11" s="13">
        <v>638</v>
      </c>
      <c r="H11" s="13">
        <v>960</v>
      </c>
      <c r="I11" s="13">
        <v>837</v>
      </c>
      <c r="J11" s="13">
        <v>0</v>
      </c>
      <c r="K11" s="66">
        <v>254500</v>
      </c>
      <c r="L11" s="15">
        <v>1956</v>
      </c>
      <c r="M11" s="10"/>
      <c r="N11" s="10"/>
      <c r="O11" s="10"/>
      <c r="P11" s="10"/>
      <c r="Q11" s="10"/>
      <c r="R11" s="10"/>
      <c r="S11" s="10"/>
      <c r="T11" s="10"/>
      <c r="U11" s="10"/>
      <c r="V11" s="10"/>
      <c r="W11" s="10"/>
      <c r="X11" s="10"/>
      <c r="Y11" s="10"/>
      <c r="Z11" s="10"/>
      <c r="AA11" s="10"/>
      <c r="AB11" s="10"/>
      <c r="AC11" s="10"/>
      <c r="AD11" s="10"/>
      <c r="AE11" s="10"/>
      <c r="AF11" s="10"/>
    </row>
    <row r="12" spans="1:32" x14ac:dyDescent="0.25">
      <c r="A12" s="10"/>
      <c r="B12" s="10"/>
      <c r="C12" s="15">
        <v>5</v>
      </c>
      <c r="D12" s="13" t="s">
        <v>66</v>
      </c>
      <c r="E12" s="13" t="s">
        <v>18</v>
      </c>
      <c r="F12" s="13">
        <v>137</v>
      </c>
      <c r="G12" s="13">
        <v>880</v>
      </c>
      <c r="H12" s="13">
        <v>1128</v>
      </c>
      <c r="I12" s="13">
        <v>967</v>
      </c>
      <c r="J12" s="13">
        <v>1</v>
      </c>
      <c r="K12" s="66">
        <v>323850</v>
      </c>
      <c r="L12" s="15">
        <v>1960</v>
      </c>
      <c r="M12" s="10"/>
      <c r="N12" s="10"/>
      <c r="O12" s="10"/>
      <c r="P12" s="10"/>
      <c r="Q12" s="10"/>
      <c r="R12" s="10"/>
      <c r="S12" s="10"/>
      <c r="T12" s="10"/>
      <c r="U12" s="10"/>
      <c r="V12" s="10"/>
      <c r="W12" s="10"/>
      <c r="X12" s="10"/>
      <c r="Y12" s="10"/>
      <c r="Z12" s="10"/>
      <c r="AA12" s="10"/>
      <c r="AB12" s="10"/>
      <c r="AC12" s="10"/>
      <c r="AD12" s="10"/>
      <c r="AE12" s="10"/>
      <c r="AF12" s="10"/>
    </row>
    <row r="13" spans="1:32" x14ac:dyDescent="0.25">
      <c r="A13" s="10"/>
      <c r="B13" s="10"/>
      <c r="C13" s="15">
        <v>6</v>
      </c>
      <c r="D13" s="13" t="s">
        <v>66</v>
      </c>
      <c r="E13" s="13" t="s">
        <v>7</v>
      </c>
      <c r="F13" s="13">
        <v>145</v>
      </c>
      <c r="G13" s="13">
        <v>930</v>
      </c>
      <c r="H13" s="13">
        <v>795</v>
      </c>
      <c r="I13" s="13">
        <v>1113</v>
      </c>
      <c r="J13" s="13">
        <v>0</v>
      </c>
      <c r="K13" s="66">
        <v>349500</v>
      </c>
      <c r="L13" s="15">
        <v>1956</v>
      </c>
      <c r="M13" s="10"/>
      <c r="N13" s="10"/>
      <c r="O13" s="10"/>
      <c r="P13" s="10"/>
      <c r="Q13" s="10"/>
      <c r="R13" s="10"/>
      <c r="S13" s="10"/>
      <c r="T13" s="10"/>
      <c r="U13" s="10"/>
      <c r="V13" s="10"/>
      <c r="W13" s="10"/>
      <c r="X13" s="10"/>
      <c r="Y13" s="10"/>
      <c r="Z13" s="10"/>
      <c r="AA13" s="10"/>
      <c r="AB13" s="10"/>
      <c r="AC13" s="10"/>
      <c r="AD13" s="10"/>
      <c r="AE13" s="10"/>
      <c r="AF13" s="10"/>
    </row>
    <row r="14" spans="1:32" x14ac:dyDescent="0.25">
      <c r="A14" s="10"/>
      <c r="B14" s="10"/>
      <c r="C14" s="15">
        <v>7</v>
      </c>
      <c r="D14" s="13" t="s">
        <v>66</v>
      </c>
      <c r="E14" s="13" t="s">
        <v>8</v>
      </c>
      <c r="F14" s="13">
        <v>159</v>
      </c>
      <c r="G14" s="13">
        <v>971</v>
      </c>
      <c r="H14" s="13">
        <v>775</v>
      </c>
      <c r="I14" s="13">
        <v>1017</v>
      </c>
      <c r="J14" s="13">
        <v>0</v>
      </c>
      <c r="K14" s="66">
        <v>379500</v>
      </c>
      <c r="L14" s="15">
        <v>1956</v>
      </c>
      <c r="M14" s="10"/>
      <c r="N14" s="10"/>
      <c r="O14" s="10"/>
      <c r="P14" s="10"/>
      <c r="Q14" s="10"/>
      <c r="R14" s="10"/>
      <c r="S14" s="10"/>
      <c r="T14" s="10"/>
      <c r="U14" s="10"/>
      <c r="V14" s="10"/>
      <c r="W14" s="10"/>
      <c r="X14" s="10"/>
      <c r="Y14" s="10"/>
      <c r="Z14" s="10"/>
      <c r="AA14" s="10"/>
      <c r="AB14" s="10"/>
      <c r="AC14" s="10"/>
      <c r="AD14" s="10"/>
      <c r="AE14" s="10"/>
      <c r="AF14" s="10"/>
    </row>
    <row r="15" spans="1:32" x14ac:dyDescent="0.25">
      <c r="A15" s="10"/>
      <c r="B15" s="10"/>
      <c r="C15" s="15">
        <v>8</v>
      </c>
      <c r="D15" s="13" t="s">
        <v>45</v>
      </c>
      <c r="E15" s="13" t="s">
        <v>49</v>
      </c>
      <c r="F15" s="13">
        <v>150</v>
      </c>
      <c r="G15" s="13">
        <v>804</v>
      </c>
      <c r="H15" s="13">
        <v>1284</v>
      </c>
      <c r="I15" s="13">
        <v>1393</v>
      </c>
      <c r="J15" s="13">
        <v>0</v>
      </c>
      <c r="K15" s="66">
        <v>454500</v>
      </c>
      <c r="L15" s="15">
        <v>1964</v>
      </c>
      <c r="M15" s="10"/>
      <c r="N15" s="10"/>
      <c r="O15" s="10"/>
      <c r="P15" s="10"/>
      <c r="Q15" s="10"/>
      <c r="R15" s="10"/>
      <c r="S15" s="10"/>
      <c r="T15" s="10"/>
      <c r="U15" s="10"/>
      <c r="V15" s="10"/>
      <c r="W15" s="10"/>
      <c r="X15" s="10"/>
      <c r="Y15" s="10"/>
      <c r="Z15" s="10"/>
      <c r="AA15" s="10"/>
      <c r="AB15" s="10"/>
      <c r="AC15" s="10"/>
      <c r="AD15" s="10"/>
      <c r="AE15" s="10"/>
      <c r="AF15" s="10"/>
    </row>
    <row r="16" spans="1:32" x14ac:dyDescent="0.25">
      <c r="A16" s="10"/>
      <c r="B16" s="10"/>
      <c r="C16" s="15">
        <v>9</v>
      </c>
      <c r="D16" s="13" t="s">
        <v>45</v>
      </c>
      <c r="E16" s="13" t="s">
        <v>57</v>
      </c>
      <c r="F16" s="13">
        <v>142</v>
      </c>
      <c r="G16" s="13">
        <v>721</v>
      </c>
      <c r="H16" s="13">
        <v>910</v>
      </c>
      <c r="I16" s="13">
        <v>1360</v>
      </c>
      <c r="J16" s="13">
        <v>0</v>
      </c>
      <c r="K16" s="66">
        <v>479500</v>
      </c>
      <c r="L16" s="15">
        <v>1962</v>
      </c>
      <c r="M16" s="10"/>
      <c r="N16" s="10"/>
      <c r="O16" s="10"/>
      <c r="P16" s="10"/>
      <c r="Q16" s="10"/>
      <c r="R16" s="10"/>
      <c r="S16" s="10"/>
      <c r="T16" s="10"/>
      <c r="U16" s="10"/>
      <c r="V16" s="10"/>
      <c r="W16" s="10"/>
      <c r="X16" s="10"/>
      <c r="Y16" s="10"/>
      <c r="Z16" s="10"/>
      <c r="AA16" s="10"/>
      <c r="AB16" s="10"/>
      <c r="AC16" s="10"/>
      <c r="AD16" s="10"/>
      <c r="AE16" s="10"/>
      <c r="AF16" s="10"/>
    </row>
    <row r="17" spans="1:35" x14ac:dyDescent="0.25">
      <c r="A17" s="10"/>
      <c r="B17" s="10"/>
      <c r="C17" s="15">
        <v>10</v>
      </c>
      <c r="D17" s="13" t="s">
        <v>51</v>
      </c>
      <c r="E17" s="13" t="s">
        <v>50</v>
      </c>
      <c r="F17" s="13">
        <v>168</v>
      </c>
      <c r="G17" s="13">
        <v>770</v>
      </c>
      <c r="H17" s="13">
        <v>1300</v>
      </c>
      <c r="I17" s="13">
        <v>1215</v>
      </c>
      <c r="J17" s="13">
        <v>1</v>
      </c>
      <c r="K17" s="66">
        <v>510645</v>
      </c>
      <c r="L17" s="15">
        <v>1979</v>
      </c>
      <c r="M17" s="10"/>
      <c r="N17" s="10"/>
      <c r="O17" s="10"/>
      <c r="P17" s="10"/>
      <c r="Q17" s="10"/>
      <c r="R17" s="10"/>
      <c r="S17" s="10"/>
      <c r="T17" s="10"/>
      <c r="U17" s="10"/>
      <c r="V17" s="10"/>
      <c r="W17" s="10"/>
      <c r="X17" s="10"/>
      <c r="Y17" s="10"/>
      <c r="Z17" s="10"/>
      <c r="AA17" s="10"/>
      <c r="AB17" s="10"/>
      <c r="AC17" s="10"/>
      <c r="AD17" s="10"/>
      <c r="AE17" s="10"/>
      <c r="AF17" s="10"/>
    </row>
    <row r="18" spans="1:35" x14ac:dyDescent="0.25">
      <c r="A18" s="10"/>
      <c r="B18" s="10"/>
      <c r="C18" s="15">
        <v>11</v>
      </c>
      <c r="D18" s="13" t="s">
        <v>45</v>
      </c>
      <c r="E18" s="13" t="s">
        <v>56</v>
      </c>
      <c r="F18" s="13">
        <v>164</v>
      </c>
      <c r="G18" s="13">
        <v>703</v>
      </c>
      <c r="H18" s="13">
        <v>910</v>
      </c>
      <c r="I18" s="13">
        <v>1255</v>
      </c>
      <c r="J18" s="13">
        <v>0</v>
      </c>
      <c r="K18" s="66">
        <v>514500</v>
      </c>
      <c r="L18" s="15">
        <v>1962</v>
      </c>
      <c r="M18" s="10"/>
      <c r="N18" s="10"/>
      <c r="O18" s="10"/>
      <c r="P18" s="10"/>
      <c r="Q18" s="10"/>
      <c r="R18" s="10"/>
      <c r="S18" s="10"/>
      <c r="T18" s="10"/>
      <c r="U18" s="10"/>
      <c r="V18" s="10"/>
      <c r="W18" s="10"/>
      <c r="X18" s="10"/>
      <c r="Y18" s="10"/>
      <c r="Z18" s="10"/>
      <c r="AA18" s="10"/>
      <c r="AB18" s="10"/>
      <c r="AC18" s="10"/>
      <c r="AD18" s="10"/>
      <c r="AE18" s="10"/>
      <c r="AF18" s="10"/>
    </row>
    <row r="19" spans="1:35" x14ac:dyDescent="0.25">
      <c r="A19" s="10"/>
      <c r="B19" s="10"/>
      <c r="C19" s="15">
        <v>12</v>
      </c>
      <c r="D19" s="13" t="s">
        <v>45</v>
      </c>
      <c r="E19" s="13" t="s">
        <v>48</v>
      </c>
      <c r="F19" s="13">
        <v>187</v>
      </c>
      <c r="G19" s="13">
        <v>948</v>
      </c>
      <c r="H19" s="13">
        <v>1110</v>
      </c>
      <c r="I19" s="13">
        <v>1137</v>
      </c>
      <c r="J19" s="13">
        <v>1</v>
      </c>
      <c r="K19" s="66">
        <v>573500</v>
      </c>
      <c r="L19" s="15">
        <v>1964</v>
      </c>
      <c r="M19" s="10"/>
      <c r="N19" s="10"/>
      <c r="O19" s="10"/>
      <c r="P19" s="10"/>
      <c r="Q19" s="10"/>
      <c r="R19" s="10"/>
      <c r="S19" s="10"/>
      <c r="T19" s="10"/>
      <c r="U19" s="10"/>
      <c r="V19" s="10"/>
      <c r="W19" s="10"/>
      <c r="X19" s="10"/>
      <c r="Y19" s="10"/>
      <c r="Z19" s="10"/>
      <c r="AA19" s="10"/>
      <c r="AB19" s="10"/>
      <c r="AC19" s="10"/>
      <c r="AD19" s="10"/>
      <c r="AE19" s="10"/>
      <c r="AF19" s="10"/>
    </row>
    <row r="20" spans="1:35" x14ac:dyDescent="0.25">
      <c r="A20" s="10"/>
      <c r="B20" s="10"/>
      <c r="C20" s="15">
        <v>13</v>
      </c>
      <c r="D20" s="13" t="s">
        <v>45</v>
      </c>
      <c r="E20" s="13" t="s">
        <v>58</v>
      </c>
      <c r="F20" s="13">
        <v>176</v>
      </c>
      <c r="G20" s="13">
        <v>924</v>
      </c>
      <c r="H20" s="13">
        <v>1100</v>
      </c>
      <c r="I20" s="13">
        <v>1063</v>
      </c>
      <c r="J20" s="13">
        <v>1</v>
      </c>
      <c r="K20" s="66">
        <v>574000</v>
      </c>
      <c r="L20" s="15">
        <v>1947</v>
      </c>
      <c r="M20" s="10"/>
      <c r="N20" s="10"/>
      <c r="O20" s="10"/>
      <c r="P20" s="10"/>
      <c r="Q20" s="10"/>
      <c r="R20" s="10"/>
      <c r="S20" s="10"/>
      <c r="T20" s="10"/>
      <c r="U20" s="10"/>
      <c r="V20" s="10"/>
      <c r="W20" s="10"/>
      <c r="X20" s="10"/>
      <c r="Y20" s="10"/>
      <c r="Z20" s="10"/>
      <c r="AA20" s="10"/>
      <c r="AB20" s="10"/>
      <c r="AC20" s="10"/>
      <c r="AD20" s="10"/>
      <c r="AE20" s="10"/>
      <c r="AF20" s="10"/>
    </row>
    <row r="21" spans="1:35" x14ac:dyDescent="0.25">
      <c r="A21" s="10"/>
      <c r="B21" s="10"/>
      <c r="C21" s="15">
        <v>14</v>
      </c>
      <c r="D21" s="16" t="s">
        <v>46</v>
      </c>
      <c r="E21" s="16" t="s">
        <v>47</v>
      </c>
      <c r="F21" s="16">
        <v>218</v>
      </c>
      <c r="G21" s="16">
        <v>828</v>
      </c>
      <c r="H21" s="16">
        <v>1143</v>
      </c>
      <c r="I21" s="16">
        <v>1380</v>
      </c>
      <c r="J21" s="16">
        <v>1</v>
      </c>
      <c r="K21" s="67">
        <v>756500</v>
      </c>
      <c r="L21" s="18">
        <v>1971</v>
      </c>
      <c r="M21" s="10"/>
      <c r="N21" s="10"/>
      <c r="O21" s="10"/>
      <c r="P21" s="10"/>
      <c r="Q21" s="10"/>
      <c r="R21" s="10"/>
      <c r="S21" s="10"/>
      <c r="T21" s="10"/>
      <c r="U21" s="10"/>
      <c r="V21" s="10"/>
      <c r="W21" s="10"/>
      <c r="X21" s="10"/>
      <c r="Y21" s="10"/>
      <c r="Z21" s="10"/>
      <c r="AA21" s="10"/>
      <c r="AB21" s="10"/>
      <c r="AC21" s="10"/>
      <c r="AD21" s="10"/>
      <c r="AE21" s="10"/>
      <c r="AF21" s="10"/>
    </row>
    <row r="22" spans="1:35" x14ac:dyDescent="0.2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row>
    <row r="23" spans="1:35" x14ac:dyDescent="0.25">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row>
    <row r="24" spans="1:35" x14ac:dyDescent="0.25">
      <c r="A24" s="10"/>
      <c r="B24" s="10"/>
      <c r="C24" s="10"/>
      <c r="D24" s="10"/>
      <c r="E24" s="19" t="s">
        <v>20</v>
      </c>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row>
    <row r="25" spans="1:35" ht="15.75" thickBot="1" x14ac:dyDescent="0.3">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row>
    <row r="26" spans="1:35" x14ac:dyDescent="0.25">
      <c r="A26" s="10"/>
      <c r="B26" s="10"/>
      <c r="C26" s="10"/>
      <c r="D26" s="10"/>
      <c r="E26" s="34" t="s">
        <v>21</v>
      </c>
      <c r="F26" s="34"/>
      <c r="G26" s="10"/>
      <c r="H26" s="10"/>
      <c r="I26" s="10"/>
      <c r="J26" s="56" t="s">
        <v>74</v>
      </c>
      <c r="K26" s="43"/>
      <c r="L26" s="44"/>
      <c r="M26" s="10"/>
      <c r="N26" s="10"/>
      <c r="O26" s="10"/>
      <c r="P26" s="10"/>
      <c r="Q26" s="10"/>
      <c r="R26" s="10"/>
      <c r="S26" s="10"/>
      <c r="T26" s="10"/>
      <c r="U26" s="10"/>
      <c r="V26" s="10"/>
      <c r="W26" s="10"/>
      <c r="X26" s="10"/>
      <c r="Y26" s="10"/>
      <c r="Z26" s="10"/>
      <c r="AA26" s="10"/>
      <c r="AB26" s="10"/>
      <c r="AC26" s="10"/>
      <c r="AD26" s="10"/>
      <c r="AE26" s="10"/>
      <c r="AF26" s="10"/>
      <c r="AG26" s="10"/>
      <c r="AH26" s="10"/>
      <c r="AI26" s="10"/>
    </row>
    <row r="27" spans="1:35" x14ac:dyDescent="0.25">
      <c r="A27" s="10"/>
      <c r="B27" s="10"/>
      <c r="C27" s="10"/>
      <c r="D27" s="10"/>
      <c r="E27" s="35" t="s">
        <v>22</v>
      </c>
      <c r="F27" s="35">
        <v>0.98828997503074445</v>
      </c>
      <c r="G27" s="10"/>
      <c r="H27" s="10"/>
      <c r="I27" s="10"/>
      <c r="J27" s="31" t="s">
        <v>87</v>
      </c>
      <c r="K27" s="16"/>
      <c r="L27" s="18"/>
      <c r="M27" s="58"/>
      <c r="N27" s="59"/>
      <c r="O27" s="59"/>
      <c r="P27" s="59"/>
      <c r="Q27" s="59"/>
      <c r="R27" s="55"/>
      <c r="S27" s="10"/>
      <c r="T27" s="10"/>
      <c r="U27" s="10"/>
      <c r="V27" s="10"/>
      <c r="W27" s="10"/>
      <c r="X27" s="10"/>
      <c r="Y27" s="10"/>
      <c r="Z27" s="10"/>
      <c r="AA27" s="10"/>
      <c r="AB27" s="10"/>
      <c r="AC27" s="10"/>
      <c r="AD27" s="10"/>
      <c r="AE27" s="10"/>
      <c r="AF27" s="10"/>
      <c r="AG27" s="10"/>
      <c r="AH27" s="10"/>
      <c r="AI27" s="10"/>
    </row>
    <row r="28" spans="1:35" x14ac:dyDescent="0.25">
      <c r="A28" s="10"/>
      <c r="B28" s="10"/>
      <c r="C28" s="10"/>
      <c r="D28" s="10"/>
      <c r="E28" s="35" t="s">
        <v>23</v>
      </c>
      <c r="F28" s="35">
        <v>0.97671707474626956</v>
      </c>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row>
    <row r="29" spans="1:35" x14ac:dyDescent="0.25">
      <c r="A29" s="10"/>
      <c r="B29" s="10"/>
      <c r="C29" s="10"/>
      <c r="D29" s="10"/>
      <c r="E29" s="35" t="s">
        <v>24</v>
      </c>
      <c r="F29" s="35">
        <v>0.96216524646268808</v>
      </c>
      <c r="G29" s="10"/>
      <c r="H29" s="10"/>
      <c r="I29" s="10"/>
      <c r="J29" s="56" t="s">
        <v>75</v>
      </c>
      <c r="K29" s="43"/>
      <c r="L29" s="44"/>
      <c r="M29" s="10"/>
      <c r="N29" s="10"/>
      <c r="O29" s="10"/>
      <c r="P29" s="10"/>
      <c r="Q29" s="10"/>
      <c r="R29" s="10"/>
      <c r="S29" s="10"/>
      <c r="T29" s="10"/>
      <c r="U29" s="10"/>
      <c r="V29" s="10"/>
      <c r="W29" s="10"/>
      <c r="X29" s="10"/>
      <c r="Y29" s="10"/>
      <c r="Z29" s="10"/>
      <c r="AA29" s="10"/>
      <c r="AB29" s="10"/>
      <c r="AC29" s="10"/>
      <c r="AD29" s="10"/>
      <c r="AE29" s="10"/>
      <c r="AF29" s="10"/>
      <c r="AG29" s="10"/>
      <c r="AH29" s="10"/>
      <c r="AI29" s="10"/>
    </row>
    <row r="30" spans="1:35" x14ac:dyDescent="0.25">
      <c r="A30" s="10"/>
      <c r="B30" s="10"/>
      <c r="C30" s="10"/>
      <c r="D30" s="10"/>
      <c r="E30" s="35" t="s">
        <v>25</v>
      </c>
      <c r="F30" s="35">
        <v>31905.560124088606</v>
      </c>
      <c r="G30" s="10"/>
      <c r="H30" s="10"/>
      <c r="I30" s="10"/>
      <c r="J30" s="31" t="s">
        <v>88</v>
      </c>
      <c r="K30" s="16"/>
      <c r="L30" s="18"/>
      <c r="M30" s="58"/>
      <c r="N30" s="59"/>
      <c r="O30" s="59"/>
      <c r="P30" s="59"/>
      <c r="Q30" s="59"/>
      <c r="R30" s="55"/>
      <c r="S30" s="10"/>
      <c r="T30" s="10"/>
      <c r="U30" s="10"/>
      <c r="V30" s="10"/>
      <c r="W30" s="10"/>
      <c r="X30" s="10"/>
      <c r="Y30" s="10"/>
      <c r="Z30" s="10"/>
      <c r="AA30" s="10"/>
      <c r="AB30" s="10"/>
      <c r="AC30" s="10"/>
      <c r="AD30" s="10"/>
      <c r="AE30" s="10"/>
      <c r="AF30" s="10"/>
      <c r="AG30" s="10"/>
      <c r="AH30" s="10"/>
      <c r="AI30" s="10"/>
    </row>
    <row r="31" spans="1:35" ht="15.75" thickBot="1" x14ac:dyDescent="0.3">
      <c r="A31" s="10"/>
      <c r="B31" s="10"/>
      <c r="C31" s="10"/>
      <c r="D31" s="10"/>
      <c r="E31" s="36" t="s">
        <v>26</v>
      </c>
      <c r="F31" s="36">
        <v>14</v>
      </c>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row>
    <row r="32" spans="1:35" x14ac:dyDescent="0.2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row>
    <row r="33" spans="1:35" ht="15.75" thickBot="1" x14ac:dyDescent="0.3">
      <c r="A33" s="10"/>
      <c r="B33" s="10"/>
      <c r="C33" s="10"/>
      <c r="D33" s="10"/>
      <c r="E33" s="19" t="s">
        <v>27</v>
      </c>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row>
    <row r="34" spans="1:35" x14ac:dyDescent="0.25">
      <c r="A34" s="10"/>
      <c r="B34" s="10"/>
      <c r="C34" s="10"/>
      <c r="D34" s="10"/>
      <c r="E34" s="37"/>
      <c r="F34" s="37" t="s">
        <v>32</v>
      </c>
      <c r="G34" s="37" t="s">
        <v>33</v>
      </c>
      <c r="H34" s="37" t="s">
        <v>34</v>
      </c>
      <c r="I34" s="37" t="s">
        <v>35</v>
      </c>
      <c r="J34" s="37" t="s">
        <v>36</v>
      </c>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row>
    <row r="35" spans="1:35" x14ac:dyDescent="0.25">
      <c r="A35" s="10"/>
      <c r="B35" s="10"/>
      <c r="C35" s="10"/>
      <c r="D35" s="10"/>
      <c r="E35" s="35" t="s">
        <v>28</v>
      </c>
      <c r="F35" s="35">
        <v>5</v>
      </c>
      <c r="G35" s="35">
        <v>341628402245.70251</v>
      </c>
      <c r="H35" s="35">
        <v>68325680449.140503</v>
      </c>
      <c r="I35" s="35">
        <v>67.119887323593261</v>
      </c>
      <c r="J35" s="35">
        <v>2.5779603239147718E-6</v>
      </c>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row>
    <row r="36" spans="1:35" x14ac:dyDescent="0.25">
      <c r="A36" s="10"/>
      <c r="B36" s="10"/>
      <c r="C36" s="10"/>
      <c r="D36" s="10"/>
      <c r="E36" s="35" t="s">
        <v>29</v>
      </c>
      <c r="F36" s="35">
        <v>8</v>
      </c>
      <c r="G36" s="35">
        <v>8143718134.6546631</v>
      </c>
      <c r="H36" s="35">
        <v>1017964766.8318329</v>
      </c>
      <c r="I36" s="35"/>
      <c r="J36" s="35"/>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row>
    <row r="37" spans="1:35" ht="15.75" thickBot="1" x14ac:dyDescent="0.3">
      <c r="A37" s="10"/>
      <c r="B37" s="10"/>
      <c r="C37" s="10"/>
      <c r="D37" s="10"/>
      <c r="E37" s="36" t="s">
        <v>30</v>
      </c>
      <c r="F37" s="36">
        <v>13</v>
      </c>
      <c r="G37" s="36">
        <v>349772120380.35718</v>
      </c>
      <c r="H37" s="36"/>
      <c r="I37" s="36"/>
      <c r="J37" s="36"/>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row>
    <row r="38" spans="1:35" ht="15.75" thickBot="1" x14ac:dyDescent="0.3">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row>
    <row r="39" spans="1:35" x14ac:dyDescent="0.25">
      <c r="A39" s="10"/>
      <c r="B39" s="10"/>
      <c r="C39" s="10"/>
      <c r="D39" s="10"/>
      <c r="E39" s="37"/>
      <c r="F39" s="37" t="s">
        <v>37</v>
      </c>
      <c r="G39" s="37" t="s">
        <v>25</v>
      </c>
      <c r="H39" s="37" t="s">
        <v>38</v>
      </c>
      <c r="I39" s="37" t="s">
        <v>39</v>
      </c>
      <c r="J39" s="37" t="s">
        <v>40</v>
      </c>
      <c r="K39" s="37" t="s">
        <v>41</v>
      </c>
      <c r="L39" s="37" t="s">
        <v>42</v>
      </c>
      <c r="M39" s="37" t="s">
        <v>43</v>
      </c>
      <c r="N39" s="10"/>
      <c r="O39" s="10"/>
      <c r="P39" s="10"/>
      <c r="Q39" s="10"/>
      <c r="R39" s="10"/>
      <c r="S39" s="10"/>
      <c r="T39" s="10"/>
      <c r="U39" s="10"/>
      <c r="V39" s="10"/>
      <c r="W39" s="10"/>
      <c r="X39" s="10"/>
      <c r="Y39" s="10"/>
      <c r="Z39" s="10"/>
      <c r="AA39" s="10"/>
      <c r="AB39" s="10"/>
      <c r="AC39" s="10"/>
      <c r="AD39" s="10"/>
      <c r="AE39" s="10"/>
      <c r="AF39" s="10"/>
      <c r="AG39" s="10"/>
      <c r="AH39" s="10"/>
      <c r="AI39" s="10"/>
    </row>
    <row r="40" spans="1:35" x14ac:dyDescent="0.25">
      <c r="A40" s="10"/>
      <c r="B40" s="10"/>
      <c r="C40" s="10"/>
      <c r="D40" s="10"/>
      <c r="E40" s="35" t="s">
        <v>31</v>
      </c>
      <c r="F40" s="40">
        <v>-272580.35762084147</v>
      </c>
      <c r="G40" s="40">
        <v>144158.61704842682</v>
      </c>
      <c r="H40" s="40">
        <v>-1.8908363801053549</v>
      </c>
      <c r="I40" s="40">
        <v>9.5303145313533497E-2</v>
      </c>
      <c r="J40" s="40">
        <v>-605010.72438519832</v>
      </c>
      <c r="K40" s="40">
        <v>59850.009143515366</v>
      </c>
      <c r="L40" s="40">
        <v>-605010.72438519832</v>
      </c>
      <c r="M40" s="40">
        <v>59850.009143515366</v>
      </c>
      <c r="N40" s="10"/>
      <c r="O40" s="10"/>
      <c r="P40" s="10"/>
      <c r="Q40" s="10"/>
      <c r="R40" s="10"/>
      <c r="S40" s="10"/>
      <c r="T40" s="10"/>
      <c r="U40" s="10"/>
      <c r="V40" s="10"/>
      <c r="W40" s="10"/>
      <c r="X40" s="10"/>
      <c r="Y40" s="10"/>
      <c r="Z40" s="10"/>
      <c r="AA40" s="10"/>
      <c r="AB40" s="10"/>
      <c r="AC40" s="10"/>
      <c r="AD40" s="10"/>
      <c r="AE40" s="10"/>
      <c r="AF40" s="10"/>
      <c r="AG40" s="10"/>
      <c r="AH40" s="10"/>
      <c r="AI40" s="10"/>
    </row>
    <row r="41" spans="1:35" x14ac:dyDescent="0.25">
      <c r="A41" s="10"/>
      <c r="B41" s="10"/>
      <c r="C41" s="10"/>
      <c r="D41" s="10"/>
      <c r="E41" s="35" t="s">
        <v>1</v>
      </c>
      <c r="F41" s="40">
        <v>3599.7744441356326</v>
      </c>
      <c r="G41" s="40">
        <v>657.06386623143783</v>
      </c>
      <c r="H41" s="40">
        <v>5.4785761767451735</v>
      </c>
      <c r="I41" s="40">
        <v>5.8844732528856049E-4</v>
      </c>
      <c r="J41" s="40">
        <v>2084.5824527644386</v>
      </c>
      <c r="K41" s="40">
        <v>5114.9664355068262</v>
      </c>
      <c r="L41" s="40">
        <v>2084.5824527644386</v>
      </c>
      <c r="M41" s="40">
        <v>5114.9664355068262</v>
      </c>
      <c r="N41" s="10"/>
      <c r="O41" s="10"/>
      <c r="P41" s="10"/>
      <c r="Q41" s="10"/>
      <c r="R41" s="10"/>
      <c r="S41" s="10"/>
      <c r="T41" s="10"/>
      <c r="U41" s="10"/>
      <c r="V41" s="10"/>
      <c r="W41" s="10"/>
      <c r="X41" s="10"/>
      <c r="Y41" s="10"/>
      <c r="Z41" s="10"/>
      <c r="AA41" s="10"/>
      <c r="AB41" s="10"/>
      <c r="AC41" s="10"/>
      <c r="AD41" s="10"/>
      <c r="AE41" s="10"/>
      <c r="AF41" s="10"/>
      <c r="AG41" s="10"/>
      <c r="AH41" s="10"/>
      <c r="AI41" s="10"/>
    </row>
    <row r="42" spans="1:35" x14ac:dyDescent="0.25">
      <c r="A42" s="10"/>
      <c r="B42" s="10"/>
      <c r="C42" s="10"/>
      <c r="D42" s="10"/>
      <c r="E42" s="35" t="s">
        <v>3</v>
      </c>
      <c r="F42" s="40">
        <v>-127.24141501545304</v>
      </c>
      <c r="G42" s="40">
        <v>95.496912910971986</v>
      </c>
      <c r="H42" s="40">
        <v>-1.3324139088566687</v>
      </c>
      <c r="I42" s="40">
        <v>0.21942675599653438</v>
      </c>
      <c r="J42" s="40">
        <v>-347.45769090546025</v>
      </c>
      <c r="K42" s="40">
        <v>92.974860874554196</v>
      </c>
      <c r="L42" s="40">
        <v>-347.45769090546025</v>
      </c>
      <c r="M42" s="40">
        <v>92.974860874554196</v>
      </c>
      <c r="N42" s="10"/>
      <c r="O42" s="10"/>
      <c r="P42" s="10"/>
      <c r="Q42" s="10"/>
      <c r="R42" s="10"/>
      <c r="S42" s="10"/>
      <c r="T42" s="10"/>
      <c r="U42" s="10"/>
      <c r="V42" s="10"/>
      <c r="W42" s="10"/>
      <c r="X42" s="10"/>
      <c r="Y42" s="10"/>
      <c r="Z42" s="10"/>
      <c r="AA42" s="10"/>
      <c r="AB42" s="10"/>
      <c r="AC42" s="10"/>
      <c r="AD42" s="10"/>
      <c r="AE42" s="10"/>
      <c r="AF42" s="10"/>
      <c r="AG42" s="10"/>
      <c r="AH42" s="10"/>
      <c r="AI42" s="10"/>
    </row>
    <row r="43" spans="1:35" x14ac:dyDescent="0.25">
      <c r="A43" s="10"/>
      <c r="B43" s="10"/>
      <c r="C43" s="10"/>
      <c r="D43" s="10"/>
      <c r="E43" s="35" t="s">
        <v>64</v>
      </c>
      <c r="F43" s="40">
        <v>-128.56267294124973</v>
      </c>
      <c r="G43" s="40">
        <v>90.780141366069856</v>
      </c>
      <c r="H43" s="40">
        <v>-1.416198201573869</v>
      </c>
      <c r="I43" s="40">
        <v>0.19445391016464486</v>
      </c>
      <c r="J43" s="40">
        <v>-337.902054152885</v>
      </c>
      <c r="K43" s="40">
        <v>80.776708270385527</v>
      </c>
      <c r="L43" s="40">
        <v>-337.902054152885</v>
      </c>
      <c r="M43" s="40">
        <v>80.776708270385527</v>
      </c>
      <c r="N43" s="10"/>
      <c r="O43" s="10"/>
      <c r="P43" s="10"/>
      <c r="Q43" s="10"/>
      <c r="R43" s="10"/>
      <c r="S43" s="10"/>
      <c r="T43" s="10"/>
      <c r="U43" s="10"/>
      <c r="V43" s="10"/>
      <c r="W43" s="10"/>
      <c r="X43" s="10"/>
      <c r="Y43" s="10"/>
      <c r="Z43" s="10"/>
      <c r="AA43" s="10"/>
      <c r="AB43" s="10"/>
      <c r="AC43" s="10"/>
      <c r="AD43" s="10"/>
      <c r="AE43" s="10"/>
      <c r="AF43" s="10"/>
      <c r="AG43" s="10"/>
      <c r="AH43" s="10"/>
      <c r="AI43" s="10"/>
    </row>
    <row r="44" spans="1:35" x14ac:dyDescent="0.25">
      <c r="A44" s="10"/>
      <c r="B44" s="10"/>
      <c r="C44" s="10"/>
      <c r="D44" s="10"/>
      <c r="E44" s="35" t="s">
        <v>4</v>
      </c>
      <c r="F44" s="40">
        <v>315.86975282990289</v>
      </c>
      <c r="G44" s="40">
        <v>69.804289662517164</v>
      </c>
      <c r="H44" s="40">
        <v>4.5250765297811721</v>
      </c>
      <c r="I44" s="40">
        <v>1.936897093441959E-3</v>
      </c>
      <c r="J44" s="40">
        <v>154.90077234612949</v>
      </c>
      <c r="K44" s="40">
        <v>476.8387333136763</v>
      </c>
      <c r="L44" s="40">
        <v>154.90077234612949</v>
      </c>
      <c r="M44" s="40">
        <v>476.8387333136763</v>
      </c>
      <c r="N44" s="10"/>
      <c r="O44" s="10"/>
      <c r="P44" s="10"/>
      <c r="Q44" s="10"/>
      <c r="R44" s="10"/>
      <c r="S44" s="10"/>
      <c r="T44" s="10"/>
      <c r="U44" s="10"/>
      <c r="V44" s="10"/>
      <c r="W44" s="10"/>
      <c r="X44" s="10"/>
      <c r="Y44" s="10"/>
      <c r="Z44" s="10"/>
      <c r="AA44" s="10"/>
      <c r="AB44" s="10"/>
      <c r="AC44" s="10"/>
      <c r="AD44" s="10"/>
      <c r="AE44" s="10"/>
      <c r="AF44" s="10"/>
      <c r="AG44" s="10"/>
      <c r="AH44" s="10"/>
      <c r="AI44" s="10"/>
    </row>
    <row r="45" spans="1:35" ht="15.75" thickBot="1" x14ac:dyDescent="0.3">
      <c r="A45" s="10"/>
      <c r="B45" s="10"/>
      <c r="C45" s="10"/>
      <c r="D45" s="10"/>
      <c r="E45" s="36" t="s">
        <v>65</v>
      </c>
      <c r="F45" s="41">
        <v>77735.216476944421</v>
      </c>
      <c r="G45" s="41">
        <v>39772.016941112168</v>
      </c>
      <c r="H45" s="41">
        <v>1.9545203501256143</v>
      </c>
      <c r="I45" s="41">
        <v>8.6386649977791774E-2</v>
      </c>
      <c r="J45" s="41">
        <v>-13979.218978902752</v>
      </c>
      <c r="K45" s="41">
        <v>169449.6519327916</v>
      </c>
      <c r="L45" s="41">
        <v>-13979.218978902752</v>
      </c>
      <c r="M45" s="41">
        <v>169449.6519327916</v>
      </c>
      <c r="N45" s="10"/>
      <c r="O45" s="10"/>
      <c r="P45" s="10"/>
      <c r="Q45" s="10"/>
      <c r="R45" s="10"/>
      <c r="S45" s="10"/>
      <c r="T45" s="10"/>
      <c r="U45" s="10"/>
      <c r="V45" s="10"/>
      <c r="W45" s="10"/>
      <c r="X45" s="10"/>
      <c r="Y45" s="10"/>
      <c r="Z45" s="10"/>
      <c r="AA45" s="10"/>
      <c r="AB45" s="10"/>
      <c r="AC45" s="10"/>
      <c r="AD45" s="10"/>
      <c r="AE45" s="10"/>
      <c r="AF45" s="10"/>
      <c r="AG45" s="10"/>
      <c r="AH45" s="10"/>
      <c r="AI45" s="10"/>
    </row>
    <row r="46" spans="1:35" x14ac:dyDescent="0.2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row>
    <row r="47" spans="1:35" x14ac:dyDescent="0.2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row>
    <row r="48" spans="1:35" x14ac:dyDescent="0.2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row>
    <row r="49" spans="1:35" x14ac:dyDescent="0.25">
      <c r="A49" s="10"/>
      <c r="B49" s="10"/>
      <c r="C49" s="10"/>
      <c r="D49" s="10"/>
      <c r="E49" s="19" t="s">
        <v>59</v>
      </c>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row>
    <row r="50" spans="1:35" ht="15.75" thickBot="1" x14ac:dyDescent="0.3">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row>
    <row r="51" spans="1:35" x14ac:dyDescent="0.25">
      <c r="A51" s="10"/>
      <c r="B51" s="10"/>
      <c r="C51" s="10"/>
      <c r="D51" s="10"/>
      <c r="E51" s="37" t="s">
        <v>60</v>
      </c>
      <c r="F51" s="37" t="s">
        <v>61</v>
      </c>
      <c r="G51" s="37" t="s">
        <v>62</v>
      </c>
      <c r="H51" s="37" t="s">
        <v>63</v>
      </c>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row>
    <row r="52" spans="1:35" x14ac:dyDescent="0.25">
      <c r="A52" s="10"/>
      <c r="B52" s="10"/>
      <c r="C52" s="10"/>
      <c r="D52" s="10"/>
      <c r="E52" s="13" t="s">
        <v>19</v>
      </c>
      <c r="F52" s="38">
        <v>213153.07914482476</v>
      </c>
      <c r="G52" s="38">
        <v>-11753.079144824762</v>
      </c>
      <c r="H52" s="38">
        <v>-0.46958257174597823</v>
      </c>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row>
    <row r="53" spans="1:35" x14ac:dyDescent="0.25">
      <c r="A53" s="10"/>
      <c r="B53" s="10"/>
      <c r="C53" s="10"/>
      <c r="D53" s="10"/>
      <c r="E53" s="13" t="s">
        <v>5</v>
      </c>
      <c r="F53" s="38">
        <v>197114.81916367487</v>
      </c>
      <c r="G53" s="38">
        <v>22385.180836325133</v>
      </c>
      <c r="H53" s="38">
        <v>0.89437760578247782</v>
      </c>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row>
    <row r="54" spans="1:35" x14ac:dyDescent="0.25">
      <c r="A54" s="10"/>
      <c r="B54" s="10"/>
      <c r="C54" s="10"/>
      <c r="D54" s="10"/>
      <c r="E54" s="13" t="s">
        <v>17</v>
      </c>
      <c r="F54" s="38">
        <v>252804.03754174296</v>
      </c>
      <c r="G54" s="38">
        <v>-23604.03754174296</v>
      </c>
      <c r="H54" s="38">
        <v>-0.94307581152645592</v>
      </c>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row>
    <row r="55" spans="1:35" x14ac:dyDescent="0.25">
      <c r="A55" s="10"/>
      <c r="B55" s="10"/>
      <c r="C55" s="10"/>
      <c r="D55" s="10"/>
      <c r="E55" s="13" t="s">
        <v>6</v>
      </c>
      <c r="F55" s="38">
        <v>233574.46776714691</v>
      </c>
      <c r="G55" s="38">
        <v>20925.532232853089</v>
      </c>
      <c r="H55" s="38">
        <v>0.83605879956856399</v>
      </c>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row>
    <row r="56" spans="1:35" x14ac:dyDescent="0.25">
      <c r="A56" s="10"/>
      <c r="B56" s="10"/>
      <c r="C56" s="10"/>
      <c r="D56" s="10"/>
      <c r="E56" s="13" t="s">
        <v>18</v>
      </c>
      <c r="F56" s="38">
        <v>346778.86839787231</v>
      </c>
      <c r="G56" s="38">
        <v>-22928.868397872313</v>
      </c>
      <c r="H56" s="38">
        <v>-0.91610010081817617</v>
      </c>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row>
    <row r="57" spans="1:35" x14ac:dyDescent="0.25">
      <c r="A57" s="10"/>
      <c r="B57" s="10"/>
      <c r="C57" s="10"/>
      <c r="D57" s="10"/>
      <c r="E57" s="13" t="s">
        <v>7</v>
      </c>
      <c r="F57" s="38">
        <v>380408.13072584232</v>
      </c>
      <c r="G57" s="38">
        <v>-30908.130725842318</v>
      </c>
      <c r="H57" s="38">
        <v>-1.2349035801816108</v>
      </c>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row>
    <row r="58" spans="1:35" x14ac:dyDescent="0.25">
      <c r="A58" s="10"/>
      <c r="B58" s="10"/>
      <c r="C58" s="10"/>
      <c r="D58" s="10"/>
      <c r="E58" s="13" t="s">
        <v>8</v>
      </c>
      <c r="F58" s="38">
        <v>397835.83211526193</v>
      </c>
      <c r="G58" s="38">
        <v>-18335.832115261932</v>
      </c>
      <c r="H58" s="38">
        <v>-0.73258991058343415</v>
      </c>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row>
    <row r="59" spans="1:35" x14ac:dyDescent="0.25">
      <c r="A59" s="10"/>
      <c r="B59" s="10"/>
      <c r="C59" s="10"/>
      <c r="D59" s="10"/>
      <c r="E59" s="13" t="s">
        <v>49</v>
      </c>
      <c r="F59" s="38">
        <v>440015.80496256927</v>
      </c>
      <c r="G59" s="38">
        <v>14484.195037430734</v>
      </c>
      <c r="H59" s="38">
        <v>0.57870158717870779</v>
      </c>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row>
    <row r="60" spans="1:35" x14ac:dyDescent="0.25">
      <c r="A60" s="10"/>
      <c r="B60" s="10"/>
      <c r="C60" s="10"/>
      <c r="D60" s="10"/>
      <c r="E60" s="13" t="s">
        <v>57</v>
      </c>
      <c r="F60" s="38">
        <v>459437.38469240739</v>
      </c>
      <c r="G60" s="38">
        <v>20062.615307592612</v>
      </c>
      <c r="H60" s="38">
        <v>0.80158181324235744</v>
      </c>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row>
    <row r="61" spans="1:35" x14ac:dyDescent="0.25">
      <c r="A61" s="10"/>
      <c r="B61" s="10"/>
      <c r="C61" s="10"/>
      <c r="D61" s="10"/>
      <c r="E61" s="13" t="s">
        <v>50</v>
      </c>
      <c r="F61" s="38">
        <v>528591.35077369772</v>
      </c>
      <c r="G61" s="38">
        <v>-17946.350773697719</v>
      </c>
      <c r="H61" s="38">
        <v>-0.71702857148538768</v>
      </c>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row>
    <row r="62" spans="1:35" x14ac:dyDescent="0.25">
      <c r="A62" s="10"/>
      <c r="B62" s="10"/>
      <c r="C62" s="10"/>
      <c r="D62" s="10"/>
      <c r="E62" s="13" t="s">
        <v>56</v>
      </c>
      <c r="F62" s="38">
        <v>507756.44388652965</v>
      </c>
      <c r="G62" s="38">
        <v>6743.5561134703457</v>
      </c>
      <c r="H62" s="38">
        <v>0.26943206826536975</v>
      </c>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row>
    <row r="63" spans="1:35" x14ac:dyDescent="0.25">
      <c r="A63" s="10"/>
      <c r="B63" s="10"/>
      <c r="C63" s="10"/>
      <c r="D63" s="10"/>
      <c r="E63" s="13" t="s">
        <v>48</v>
      </c>
      <c r="F63" s="38">
        <v>574127.16047762916</v>
      </c>
      <c r="G63" s="38">
        <v>-627.16047762916423</v>
      </c>
      <c r="H63" s="38">
        <v>-2.505757226285827E-2</v>
      </c>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row>
    <row r="64" spans="1:35" x14ac:dyDescent="0.25">
      <c r="A64" s="10"/>
      <c r="B64" s="10"/>
      <c r="C64" s="10"/>
      <c r="D64" s="10"/>
      <c r="E64" s="13" t="s">
        <v>58</v>
      </c>
      <c r="F64" s="38">
        <v>515494.70057250769</v>
      </c>
      <c r="G64" s="38">
        <v>58505.299427492311</v>
      </c>
      <c r="H64" s="38">
        <v>2.3375209702410258</v>
      </c>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row>
    <row r="65" spans="1:35" ht="15.75" thickBot="1" x14ac:dyDescent="0.3">
      <c r="A65" s="10"/>
      <c r="B65" s="10"/>
      <c r="C65" s="10"/>
      <c r="D65" s="10"/>
      <c r="E65" s="16" t="s">
        <v>47</v>
      </c>
      <c r="F65" s="39">
        <v>773502.91977829335</v>
      </c>
      <c r="G65" s="39">
        <v>-17002.919778293348</v>
      </c>
      <c r="H65" s="39">
        <v>-0.67933472567461328</v>
      </c>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row>
    <row r="66" spans="1:35" x14ac:dyDescent="0.2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row>
    <row r="67" spans="1:35" x14ac:dyDescent="0.2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row>
    <row r="68" spans="1:35" x14ac:dyDescent="0.2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row>
    <row r="69" spans="1:35" x14ac:dyDescent="0.2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row>
    <row r="70" spans="1:35"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row>
    <row r="71" spans="1:35" x14ac:dyDescent="0.2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row>
    <row r="72" spans="1:35" x14ac:dyDescent="0.2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row>
    <row r="73" spans="1:35" x14ac:dyDescent="0.2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row>
    <row r="74" spans="1:35"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row>
    <row r="75" spans="1:35" x14ac:dyDescent="0.2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row>
    <row r="76" spans="1:35" x14ac:dyDescent="0.2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row>
    <row r="77" spans="1:35"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row>
    <row r="78" spans="1:35" x14ac:dyDescent="0.2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row>
    <row r="79" spans="1:35" x14ac:dyDescent="0.2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row>
    <row r="80" spans="1:35" x14ac:dyDescent="0.2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row>
    <row r="81" spans="1:35" x14ac:dyDescent="0.2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row>
    <row r="82" spans="1:35" x14ac:dyDescent="0.2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row>
    <row r="83" spans="1:35" x14ac:dyDescent="0.2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row>
    <row r="84" spans="1:35" x14ac:dyDescent="0.2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row>
    <row r="85" spans="1:35" x14ac:dyDescent="0.2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row>
    <row r="86" spans="1:35" x14ac:dyDescent="0.2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row>
    <row r="87" spans="1:35" x14ac:dyDescent="0.2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row>
    <row r="88" spans="1:35" x14ac:dyDescent="0.2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row>
    <row r="89" spans="1:35" x14ac:dyDescent="0.2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row>
    <row r="90" spans="1:35" x14ac:dyDescent="0.2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row>
    <row r="91" spans="1:35" x14ac:dyDescent="0.2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row>
    <row r="92" spans="1:35" x14ac:dyDescent="0.2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row>
    <row r="93" spans="1:35" x14ac:dyDescent="0.2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row>
    <row r="94" spans="1:35" x14ac:dyDescent="0.2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row>
    <row r="95" spans="1:35" x14ac:dyDescent="0.2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row>
    <row r="96" spans="1:35" x14ac:dyDescent="0.2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row>
    <row r="97" spans="1:32" x14ac:dyDescent="0.2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row>
    <row r="98" spans="1:32" x14ac:dyDescent="0.2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row>
    <row r="99" spans="1:32" x14ac:dyDescent="0.2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row>
    <row r="100" spans="1:32" x14ac:dyDescent="0.2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row>
    <row r="101" spans="1:32" x14ac:dyDescent="0.2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row>
    <row r="102" spans="1:32" x14ac:dyDescent="0.2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row>
    <row r="103" spans="1:32" x14ac:dyDescent="0.2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row>
    <row r="104" spans="1:32" x14ac:dyDescent="0.2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row>
    <row r="105" spans="1:32" x14ac:dyDescent="0.2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row>
    <row r="106" spans="1:32" x14ac:dyDescent="0.2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row>
    <row r="107" spans="1:32" x14ac:dyDescent="0.2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row>
    <row r="108" spans="1:32" x14ac:dyDescent="0.2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row>
    <row r="109" spans="1:32" x14ac:dyDescent="0.2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row>
    <row r="110" spans="1:32" x14ac:dyDescent="0.2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row>
    <row r="111" spans="1:32" x14ac:dyDescent="0.2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row>
    <row r="112" spans="1:32" x14ac:dyDescent="0.2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row>
    <row r="113" spans="1:32" x14ac:dyDescent="0.2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row>
    <row r="114" spans="1:32" x14ac:dyDescent="0.2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row>
    <row r="115" spans="1:32" x14ac:dyDescent="0.2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row>
    <row r="116" spans="1:32" x14ac:dyDescent="0.2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row>
    <row r="117" spans="1:32" x14ac:dyDescent="0.2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row>
    <row r="118" spans="1:32" x14ac:dyDescent="0.2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row>
    <row r="119" spans="1:32" x14ac:dyDescent="0.2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row>
    <row r="120" spans="1:32" x14ac:dyDescent="0.2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row>
    <row r="121" spans="1:32" x14ac:dyDescent="0.2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row>
    <row r="122" spans="1:32" x14ac:dyDescent="0.2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row>
    <row r="123" spans="1:32" x14ac:dyDescent="0.2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row>
    <row r="124" spans="1:32" x14ac:dyDescent="0.2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row>
    <row r="125" spans="1:32" x14ac:dyDescent="0.2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row>
    <row r="126" spans="1:32" x14ac:dyDescent="0.2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row>
    <row r="127" spans="1:32" x14ac:dyDescent="0.2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row>
    <row r="128" spans="1:32" x14ac:dyDescent="0.2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row>
    <row r="129" spans="1:32" x14ac:dyDescent="0.2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row>
    <row r="130" spans="1:32" x14ac:dyDescent="0.2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row>
    <row r="131" spans="1:32" x14ac:dyDescent="0.2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row>
    <row r="132" spans="1:32" x14ac:dyDescent="0.2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row>
    <row r="133" spans="1:32" x14ac:dyDescent="0.2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row>
    <row r="134" spans="1:32" x14ac:dyDescent="0.2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row>
    <row r="135" spans="1:32" x14ac:dyDescent="0.2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row>
    <row r="136" spans="1:32" x14ac:dyDescent="0.2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row>
    <row r="137" spans="1:32" x14ac:dyDescent="0.2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row>
    <row r="138" spans="1:32" x14ac:dyDescent="0.2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row>
    <row r="139" spans="1:32" x14ac:dyDescent="0.2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row>
    <row r="140" spans="1:32" x14ac:dyDescent="0.2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row>
    <row r="141" spans="1:32" x14ac:dyDescent="0.2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row>
    <row r="142" spans="1:32" x14ac:dyDescent="0.2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row>
    <row r="143" spans="1:32" x14ac:dyDescent="0.2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row>
    <row r="144" spans="1:32" x14ac:dyDescent="0.2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row>
    <row r="145" spans="1:32" x14ac:dyDescent="0.2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row>
    <row r="146" spans="1:32" x14ac:dyDescent="0.2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row>
    <row r="147" spans="1:32" x14ac:dyDescent="0.2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row>
    <row r="148" spans="1:32" x14ac:dyDescent="0.2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row>
    <row r="149" spans="1:32" x14ac:dyDescent="0.2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row>
    <row r="150" spans="1:32" x14ac:dyDescent="0.2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row>
    <row r="151" spans="1:32" x14ac:dyDescent="0.2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row>
    <row r="152" spans="1:32" x14ac:dyDescent="0.2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row>
    <row r="153" spans="1:32" x14ac:dyDescent="0.2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row>
    <row r="154" spans="1:32" x14ac:dyDescent="0.2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row>
    <row r="155" spans="1:32" x14ac:dyDescent="0.2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row>
    <row r="156" spans="1:32" x14ac:dyDescent="0.2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row>
    <row r="157" spans="1:32" x14ac:dyDescent="0.2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row>
    <row r="158" spans="1:32" x14ac:dyDescent="0.2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row>
    <row r="159" spans="1:32" x14ac:dyDescent="0.2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row>
    <row r="160" spans="1:32" x14ac:dyDescent="0.2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row>
    <row r="161" spans="1:32" x14ac:dyDescent="0.2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row>
    <row r="162" spans="1:32" x14ac:dyDescent="0.2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row>
    <row r="163" spans="1:32" x14ac:dyDescent="0.2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row>
    <row r="164" spans="1:32" x14ac:dyDescent="0.2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row>
    <row r="165" spans="1:32" x14ac:dyDescent="0.2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row>
    <row r="166" spans="1:32" x14ac:dyDescent="0.2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row>
    <row r="167" spans="1:32" x14ac:dyDescent="0.25">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13"/>
  <sheetViews>
    <sheetView workbookViewId="0">
      <selection activeCell="B31" sqref="B31"/>
    </sheetView>
  </sheetViews>
  <sheetFormatPr defaultColWidth="8.7109375" defaultRowHeight="15" x14ac:dyDescent="0.25"/>
  <cols>
    <col min="1" max="3" width="8.7109375" customWidth="1"/>
    <col min="4" max="4" width="12.7109375" customWidth="1"/>
    <col min="5" max="5" width="21.85546875" customWidth="1"/>
    <col min="6" max="6" width="12.42578125" customWidth="1"/>
    <col min="7" max="7" width="8.7109375" customWidth="1"/>
    <col min="8" max="8" width="14.42578125" customWidth="1"/>
    <col min="9" max="9" width="11.42578125" customWidth="1"/>
    <col min="10" max="10" width="22.5703125" customWidth="1"/>
    <col min="11" max="11" width="11.28515625" customWidth="1"/>
    <col min="12" max="12" width="13.42578125" customWidth="1"/>
  </cols>
  <sheetData>
    <row r="1" spans="1:58" x14ac:dyDescent="0.2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row>
    <row r="2" spans="1:58" x14ac:dyDescent="0.25">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row>
    <row r="3" spans="1:58" x14ac:dyDescent="0.25">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row>
    <row r="4" spans="1:58" x14ac:dyDescent="0.25">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row>
    <row r="5" spans="1:58" x14ac:dyDescent="0.25">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row>
    <row r="6" spans="1:58" x14ac:dyDescent="0.25">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row>
    <row r="7" spans="1:58" ht="15.75" thickBot="1" x14ac:dyDescent="0.3">
      <c r="A7" s="10"/>
      <c r="B7" s="10"/>
      <c r="C7" s="28" t="s">
        <v>70</v>
      </c>
      <c r="D7" s="4" t="s">
        <v>67</v>
      </c>
      <c r="E7" s="4" t="s">
        <v>68</v>
      </c>
      <c r="F7" s="4" t="s">
        <v>1</v>
      </c>
      <c r="G7" s="4" t="s">
        <v>3</v>
      </c>
      <c r="H7" s="4" t="s">
        <v>64</v>
      </c>
      <c r="I7" s="4" t="s">
        <v>4</v>
      </c>
      <c r="J7" s="4" t="s">
        <v>65</v>
      </c>
      <c r="K7" s="4" t="s">
        <v>2</v>
      </c>
      <c r="L7" s="5" t="s">
        <v>71</v>
      </c>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row>
    <row r="8" spans="1:58" x14ac:dyDescent="0.25">
      <c r="A8" s="10"/>
      <c r="B8" s="10"/>
      <c r="C8" s="24">
        <v>1</v>
      </c>
      <c r="D8" s="13" t="s">
        <v>53</v>
      </c>
      <c r="E8" s="13" t="s">
        <v>55</v>
      </c>
      <c r="F8" s="13">
        <v>112</v>
      </c>
      <c r="G8" s="13">
        <v>470</v>
      </c>
      <c r="H8" s="13">
        <v>770</v>
      </c>
      <c r="I8" s="13">
        <v>490</v>
      </c>
      <c r="J8" s="13">
        <v>0</v>
      </c>
      <c r="K8" s="14">
        <v>129500</v>
      </c>
      <c r="L8" s="15">
        <v>2008</v>
      </c>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row>
    <row r="9" spans="1:58" x14ac:dyDescent="0.25">
      <c r="A9" s="10"/>
      <c r="B9" s="10"/>
      <c r="C9" s="8">
        <v>2</v>
      </c>
      <c r="D9" s="6" t="s">
        <v>53</v>
      </c>
      <c r="E9" s="13" t="s">
        <v>54</v>
      </c>
      <c r="F9" s="13">
        <v>138</v>
      </c>
      <c r="G9" s="13">
        <v>547</v>
      </c>
      <c r="H9" s="13">
        <v>1280</v>
      </c>
      <c r="I9" s="13">
        <v>582</v>
      </c>
      <c r="J9" s="13">
        <v>0</v>
      </c>
      <c r="K9" s="14">
        <v>169389</v>
      </c>
      <c r="L9" s="15">
        <v>1993</v>
      </c>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row>
    <row r="10" spans="1:58" x14ac:dyDescent="0.25">
      <c r="A10" s="10"/>
      <c r="B10" s="10"/>
      <c r="C10" s="24">
        <v>3</v>
      </c>
      <c r="D10" s="6" t="s">
        <v>66</v>
      </c>
      <c r="E10" s="13" t="s">
        <v>0</v>
      </c>
      <c r="F10" s="13">
        <v>145</v>
      </c>
      <c r="G10" s="13">
        <v>785</v>
      </c>
      <c r="H10" s="13">
        <v>1027</v>
      </c>
      <c r="I10" s="13">
        <v>887</v>
      </c>
      <c r="J10" s="13">
        <v>0</v>
      </c>
      <c r="K10" s="14">
        <v>259950</v>
      </c>
      <c r="L10" s="15">
        <v>1993</v>
      </c>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row>
    <row r="11" spans="1:58" x14ac:dyDescent="0.25">
      <c r="A11" s="10"/>
      <c r="B11" s="10"/>
      <c r="C11" s="8">
        <v>4</v>
      </c>
      <c r="D11" s="6" t="s">
        <v>66</v>
      </c>
      <c r="E11" s="13" t="s">
        <v>14</v>
      </c>
      <c r="F11" s="13">
        <v>155</v>
      </c>
      <c r="G11" s="13">
        <v>785</v>
      </c>
      <c r="H11" s="13">
        <v>1478</v>
      </c>
      <c r="I11" s="13">
        <v>1000</v>
      </c>
      <c r="J11" s="13">
        <v>0</v>
      </c>
      <c r="K11" s="14">
        <v>276690</v>
      </c>
      <c r="L11" s="15">
        <v>1999</v>
      </c>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row>
    <row r="12" spans="1:58" x14ac:dyDescent="0.25">
      <c r="A12" s="10"/>
      <c r="B12" s="10"/>
      <c r="C12" s="24">
        <v>5</v>
      </c>
      <c r="D12" s="6" t="s">
        <v>66</v>
      </c>
      <c r="E12" s="13" t="s">
        <v>15</v>
      </c>
      <c r="F12" s="13">
        <v>185</v>
      </c>
      <c r="G12" s="13">
        <v>1170</v>
      </c>
      <c r="H12" s="13">
        <v>1028</v>
      </c>
      <c r="I12" s="13">
        <v>1175</v>
      </c>
      <c r="J12" s="13">
        <v>0</v>
      </c>
      <c r="K12" s="14">
        <v>371200</v>
      </c>
      <c r="L12" s="15">
        <v>1999</v>
      </c>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row>
    <row r="13" spans="1:58" x14ac:dyDescent="0.25">
      <c r="A13" s="10"/>
      <c r="B13" s="10"/>
      <c r="C13" s="8">
        <v>6</v>
      </c>
      <c r="D13" s="6" t="s">
        <v>66</v>
      </c>
      <c r="E13" s="13" t="s">
        <v>9</v>
      </c>
      <c r="F13" s="13">
        <v>191</v>
      </c>
      <c r="G13" s="13">
        <v>1280</v>
      </c>
      <c r="H13" s="13">
        <v>1300</v>
      </c>
      <c r="I13" s="13">
        <v>1100</v>
      </c>
      <c r="J13" s="13">
        <v>0</v>
      </c>
      <c r="K13" s="14">
        <v>383900</v>
      </c>
      <c r="L13" s="15">
        <v>2004</v>
      </c>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row>
    <row r="14" spans="1:58" x14ac:dyDescent="0.25">
      <c r="A14" s="10"/>
      <c r="B14" s="10"/>
      <c r="C14" s="24">
        <v>7</v>
      </c>
      <c r="D14" s="13" t="s">
        <v>66</v>
      </c>
      <c r="E14" s="13" t="s">
        <v>16</v>
      </c>
      <c r="F14" s="13">
        <v>219</v>
      </c>
      <c r="G14" s="13">
        <v>1000</v>
      </c>
      <c r="H14" s="13">
        <v>1028</v>
      </c>
      <c r="I14" s="13">
        <v>1080</v>
      </c>
      <c r="J14" s="13">
        <v>0</v>
      </c>
      <c r="K14" s="21">
        <v>439985</v>
      </c>
      <c r="L14" s="15">
        <v>1999</v>
      </c>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row>
    <row r="15" spans="1:58" x14ac:dyDescent="0.25">
      <c r="A15" s="10"/>
      <c r="B15" s="10"/>
      <c r="C15" s="8">
        <v>8</v>
      </c>
      <c r="D15" s="6" t="s">
        <v>66</v>
      </c>
      <c r="E15" s="13" t="s">
        <v>69</v>
      </c>
      <c r="F15" s="13">
        <v>190</v>
      </c>
      <c r="G15" s="13">
        <v>1860</v>
      </c>
      <c r="H15" s="13">
        <v>960</v>
      </c>
      <c r="I15" s="13">
        <v>1107</v>
      </c>
      <c r="J15" s="13">
        <v>1</v>
      </c>
      <c r="K15" s="14">
        <v>449000</v>
      </c>
      <c r="L15" s="15">
        <v>1994</v>
      </c>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row>
    <row r="16" spans="1:58" x14ac:dyDescent="0.25">
      <c r="A16" s="10"/>
      <c r="B16" s="10"/>
      <c r="C16" s="24">
        <v>9</v>
      </c>
      <c r="D16" s="6" t="s">
        <v>66</v>
      </c>
      <c r="E16" s="13" t="s">
        <v>11</v>
      </c>
      <c r="F16" s="13">
        <v>197</v>
      </c>
      <c r="G16" s="13">
        <v>1860</v>
      </c>
      <c r="H16" s="13">
        <v>960</v>
      </c>
      <c r="I16" s="13">
        <v>1107</v>
      </c>
      <c r="J16" s="13">
        <v>1</v>
      </c>
      <c r="K16" s="14">
        <v>469000</v>
      </c>
      <c r="L16" s="15">
        <v>1994</v>
      </c>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row>
    <row r="17" spans="1:58" x14ac:dyDescent="0.25">
      <c r="A17" s="10"/>
      <c r="B17" s="10"/>
      <c r="C17" s="8">
        <v>10</v>
      </c>
      <c r="D17" s="6" t="s">
        <v>66</v>
      </c>
      <c r="E17" s="13" t="s">
        <v>10</v>
      </c>
      <c r="F17" s="13">
        <v>235</v>
      </c>
      <c r="G17" s="13">
        <v>1148</v>
      </c>
      <c r="H17" s="13">
        <v>1300</v>
      </c>
      <c r="I17" s="13">
        <v>1100</v>
      </c>
      <c r="J17" s="13">
        <v>0</v>
      </c>
      <c r="K17" s="14">
        <v>485900</v>
      </c>
      <c r="L17" s="15">
        <v>2004</v>
      </c>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row>
    <row r="18" spans="1:58" x14ac:dyDescent="0.25">
      <c r="A18" s="10"/>
      <c r="B18" s="10"/>
      <c r="C18" s="24">
        <v>11</v>
      </c>
      <c r="D18" s="6" t="s">
        <v>51</v>
      </c>
      <c r="E18" s="13" t="s">
        <v>52</v>
      </c>
      <c r="F18" s="13">
        <v>172</v>
      </c>
      <c r="G18" s="13">
        <v>1129</v>
      </c>
      <c r="H18" s="13">
        <v>1130</v>
      </c>
      <c r="I18" s="13">
        <v>1122</v>
      </c>
      <c r="J18" s="13">
        <v>1</v>
      </c>
      <c r="K18" s="14">
        <v>532675</v>
      </c>
      <c r="L18" s="15">
        <v>2004</v>
      </c>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row>
    <row r="19" spans="1:58" x14ac:dyDescent="0.25">
      <c r="A19" s="10"/>
      <c r="B19" s="10"/>
      <c r="C19" s="8">
        <v>12</v>
      </c>
      <c r="D19" s="6" t="s">
        <v>66</v>
      </c>
      <c r="E19" s="13" t="s">
        <v>12</v>
      </c>
      <c r="F19" s="13">
        <v>237</v>
      </c>
      <c r="G19" s="13">
        <v>1445</v>
      </c>
      <c r="H19" s="13">
        <v>900</v>
      </c>
      <c r="I19" s="13">
        <v>1107</v>
      </c>
      <c r="J19" s="13">
        <v>1</v>
      </c>
      <c r="K19" s="14">
        <v>579900</v>
      </c>
      <c r="L19" s="15">
        <v>2006</v>
      </c>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row>
    <row r="20" spans="1:58" x14ac:dyDescent="0.25">
      <c r="A20" s="10"/>
      <c r="B20" s="10"/>
      <c r="C20" s="24">
        <v>13</v>
      </c>
      <c r="D20" s="6" t="s">
        <v>66</v>
      </c>
      <c r="E20" s="13" t="s">
        <v>13</v>
      </c>
      <c r="F20" s="13">
        <v>242</v>
      </c>
      <c r="G20" s="13">
        <v>1445</v>
      </c>
      <c r="H20" s="13">
        <v>960</v>
      </c>
      <c r="I20" s="13">
        <v>1004</v>
      </c>
      <c r="J20" s="13">
        <v>1</v>
      </c>
      <c r="K20" s="14">
        <v>599500</v>
      </c>
      <c r="L20" s="15">
        <v>2007</v>
      </c>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row>
    <row r="21" spans="1:58" x14ac:dyDescent="0.25">
      <c r="A21" s="10"/>
      <c r="B21" s="10"/>
      <c r="C21" s="8">
        <v>14</v>
      </c>
      <c r="D21" s="7" t="s">
        <v>45</v>
      </c>
      <c r="E21" s="16" t="s">
        <v>44</v>
      </c>
      <c r="F21" s="16">
        <v>215</v>
      </c>
      <c r="G21" s="16">
        <v>1367</v>
      </c>
      <c r="H21" s="16">
        <v>1087</v>
      </c>
      <c r="I21" s="16">
        <v>1421</v>
      </c>
      <c r="J21" s="16">
        <v>1</v>
      </c>
      <c r="K21" s="17">
        <v>757000</v>
      </c>
      <c r="L21" s="18">
        <v>1982</v>
      </c>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row>
    <row r="22" spans="1:58" x14ac:dyDescent="0.2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row>
    <row r="23" spans="1:58" x14ac:dyDescent="0.25">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row>
    <row r="24" spans="1:58" x14ac:dyDescent="0.25">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row>
    <row r="25" spans="1:58" x14ac:dyDescent="0.25">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row>
    <row r="26" spans="1:58" x14ac:dyDescent="0.25">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row>
    <row r="27" spans="1:58" x14ac:dyDescent="0.25">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row>
    <row r="28" spans="1:58" x14ac:dyDescent="0.2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row>
    <row r="29" spans="1:58" x14ac:dyDescent="0.25">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row>
    <row r="30" spans="1:58" x14ac:dyDescent="0.2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row>
    <row r="31" spans="1:58" x14ac:dyDescent="0.2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row>
    <row r="32" spans="1:58" x14ac:dyDescent="0.2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row>
    <row r="33" spans="1:58" x14ac:dyDescent="0.25">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row>
    <row r="34" spans="1:58" x14ac:dyDescent="0.2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row>
    <row r="35" spans="1:58" x14ac:dyDescent="0.2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row>
    <row r="36" spans="1:58"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row>
    <row r="37" spans="1:58" x14ac:dyDescent="0.2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row>
    <row r="38" spans="1:58" x14ac:dyDescent="0.2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row>
    <row r="39" spans="1:58" x14ac:dyDescent="0.2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row>
    <row r="40" spans="1:58" x14ac:dyDescent="0.2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row>
    <row r="41" spans="1:58" x14ac:dyDescent="0.2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row>
    <row r="42" spans="1:58" x14ac:dyDescent="0.2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row>
    <row r="43" spans="1:58" x14ac:dyDescent="0.2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row>
    <row r="44" spans="1:58" x14ac:dyDescent="0.2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row>
    <row r="45" spans="1:58" x14ac:dyDescent="0.2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row>
    <row r="46" spans="1:58" x14ac:dyDescent="0.2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row>
    <row r="47" spans="1:58" x14ac:dyDescent="0.2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row>
    <row r="48" spans="1:58" x14ac:dyDescent="0.2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row>
    <row r="49" spans="1:58" x14ac:dyDescent="0.2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row>
    <row r="50" spans="1:58" x14ac:dyDescent="0.2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row>
    <row r="51" spans="1:58" x14ac:dyDescent="0.2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row>
    <row r="52" spans="1:58" x14ac:dyDescent="0.2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row>
    <row r="53" spans="1:58"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row>
    <row r="54" spans="1:58" x14ac:dyDescent="0.2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row>
    <row r="55" spans="1:58" x14ac:dyDescent="0.2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row>
    <row r="56" spans="1:58" x14ac:dyDescent="0.2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row>
    <row r="57" spans="1:58" x14ac:dyDescent="0.2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row>
    <row r="58" spans="1:58"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row>
    <row r="59" spans="1:58" x14ac:dyDescent="0.2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row>
    <row r="60" spans="1:58"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row>
    <row r="61" spans="1:58" x14ac:dyDescent="0.2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row>
    <row r="62" spans="1:58" x14ac:dyDescent="0.2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row>
    <row r="63" spans="1:58" x14ac:dyDescent="0.2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row>
    <row r="64" spans="1:58" x14ac:dyDescent="0.2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row>
    <row r="65" spans="1:58" x14ac:dyDescent="0.2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row>
    <row r="66" spans="1:58" x14ac:dyDescent="0.2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row>
    <row r="67" spans="1:58" x14ac:dyDescent="0.2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row>
    <row r="68" spans="1:58" x14ac:dyDescent="0.2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row>
    <row r="69" spans="1:58" x14ac:dyDescent="0.2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row>
    <row r="70" spans="1:58"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row>
    <row r="71" spans="1:58" x14ac:dyDescent="0.2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row>
    <row r="72" spans="1:58" x14ac:dyDescent="0.2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row>
    <row r="73" spans="1:58" x14ac:dyDescent="0.2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row>
    <row r="74" spans="1:58"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row>
    <row r="75" spans="1:58" x14ac:dyDescent="0.2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row>
    <row r="76" spans="1:58" x14ac:dyDescent="0.2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row>
    <row r="77" spans="1:58"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row>
    <row r="78" spans="1:58" x14ac:dyDescent="0.2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row>
    <row r="79" spans="1:58" x14ac:dyDescent="0.2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row>
    <row r="80" spans="1:58" x14ac:dyDescent="0.2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row>
    <row r="81" spans="1:58" x14ac:dyDescent="0.2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row>
    <row r="82" spans="1:58" x14ac:dyDescent="0.2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row>
    <row r="83" spans="1:58" x14ac:dyDescent="0.2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row>
    <row r="84" spans="1:58" x14ac:dyDescent="0.2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row>
    <row r="85" spans="1:58" x14ac:dyDescent="0.2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row>
    <row r="86" spans="1:58" x14ac:dyDescent="0.2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row>
    <row r="87" spans="1:58" x14ac:dyDescent="0.2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row>
    <row r="88" spans="1:58" x14ac:dyDescent="0.2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row>
    <row r="89" spans="1:58" x14ac:dyDescent="0.2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c r="BF89" s="10"/>
    </row>
    <row r="90" spans="1:58" x14ac:dyDescent="0.2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row>
    <row r="91" spans="1:58" x14ac:dyDescent="0.2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row>
    <row r="92" spans="1:58" x14ac:dyDescent="0.2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row>
    <row r="93" spans="1:58" x14ac:dyDescent="0.2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row>
    <row r="94" spans="1:58" x14ac:dyDescent="0.2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row>
    <row r="95" spans="1:58" x14ac:dyDescent="0.2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row>
    <row r="96" spans="1:58" x14ac:dyDescent="0.2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row>
    <row r="97" spans="1:58" x14ac:dyDescent="0.2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row>
    <row r="98" spans="1:58" x14ac:dyDescent="0.2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row>
    <row r="99" spans="1:58" x14ac:dyDescent="0.2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c r="BF99" s="10"/>
    </row>
    <row r="100" spans="1:58" x14ac:dyDescent="0.2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row>
    <row r="101" spans="1:58" x14ac:dyDescent="0.2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row>
    <row r="102" spans="1:58" x14ac:dyDescent="0.2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row>
    <row r="103" spans="1:58" x14ac:dyDescent="0.2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row>
    <row r="104" spans="1:58" x14ac:dyDescent="0.2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row>
    <row r="105" spans="1:58" x14ac:dyDescent="0.2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row>
    <row r="106" spans="1:58" x14ac:dyDescent="0.2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row>
    <row r="107" spans="1:58" x14ac:dyDescent="0.2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0"/>
      <c r="BF107" s="10"/>
    </row>
    <row r="108" spans="1:58" x14ac:dyDescent="0.2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row>
    <row r="109" spans="1:58" x14ac:dyDescent="0.2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0"/>
      <c r="AZ109" s="10"/>
      <c r="BA109" s="10"/>
      <c r="BB109" s="10"/>
      <c r="BC109" s="10"/>
      <c r="BD109" s="10"/>
      <c r="BE109" s="10"/>
      <c r="BF109" s="10"/>
    </row>
    <row r="110" spans="1:58" x14ac:dyDescent="0.2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0"/>
      <c r="BF110" s="10"/>
    </row>
    <row r="111" spans="1:58" x14ac:dyDescent="0.2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c r="BD111" s="10"/>
      <c r="BE111" s="10"/>
      <c r="BF111" s="10"/>
    </row>
    <row r="112" spans="1:58" x14ac:dyDescent="0.2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row>
    <row r="113" spans="1:58" x14ac:dyDescent="0.2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c r="BD113" s="10"/>
      <c r="BE113" s="10"/>
      <c r="BF113" s="10"/>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22"/>
  <sheetViews>
    <sheetView workbookViewId="0">
      <selection activeCell="H32" sqref="H32"/>
    </sheetView>
  </sheetViews>
  <sheetFormatPr defaultColWidth="8.7109375" defaultRowHeight="15" x14ac:dyDescent="0.25"/>
  <cols>
    <col min="1" max="3" width="8.7109375" customWidth="1"/>
    <col min="4" max="4" width="12.140625" customWidth="1"/>
    <col min="5" max="5" width="21.28515625" customWidth="1"/>
    <col min="6" max="6" width="12.85546875" customWidth="1"/>
    <col min="7" max="7" width="12.28515625" customWidth="1"/>
    <col min="8" max="8" width="15.85546875" customWidth="1"/>
    <col min="9" max="9" width="10.85546875" customWidth="1"/>
    <col min="10" max="10" width="22.85546875" customWidth="1"/>
    <col min="11" max="11" width="10.140625" customWidth="1"/>
    <col min="12" max="12" width="13.85546875" customWidth="1"/>
    <col min="13" max="13" width="13" customWidth="1"/>
  </cols>
  <sheetData>
    <row r="1" spans="1:75" x14ac:dyDescent="0.2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row>
    <row r="2" spans="1:75" x14ac:dyDescent="0.25">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row>
    <row r="3" spans="1:75" x14ac:dyDescent="0.25">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row>
    <row r="4" spans="1:75" x14ac:dyDescent="0.25">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row>
    <row r="5" spans="1:75" x14ac:dyDescent="0.25">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row>
    <row r="6" spans="1:75" x14ac:dyDescent="0.25">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row>
    <row r="7" spans="1:75" ht="15.75" thickBot="1" x14ac:dyDescent="0.3">
      <c r="A7" s="10"/>
      <c r="B7" s="10"/>
      <c r="C7" s="3" t="s">
        <v>70</v>
      </c>
      <c r="D7" s="4" t="s">
        <v>67</v>
      </c>
      <c r="E7" s="4" t="s">
        <v>68</v>
      </c>
      <c r="F7" s="4" t="s">
        <v>1</v>
      </c>
      <c r="G7" s="4" t="s">
        <v>3</v>
      </c>
      <c r="H7" s="4" t="s">
        <v>64</v>
      </c>
      <c r="I7" s="4" t="s">
        <v>4</v>
      </c>
      <c r="J7" s="4" t="s">
        <v>65</v>
      </c>
      <c r="K7" s="4" t="s">
        <v>2</v>
      </c>
      <c r="L7" s="5" t="s">
        <v>71</v>
      </c>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row>
    <row r="8" spans="1:75" x14ac:dyDescent="0.25">
      <c r="A8" s="10"/>
      <c r="B8" s="10"/>
      <c r="C8" s="8">
        <v>1</v>
      </c>
      <c r="D8" s="20" t="s">
        <v>53</v>
      </c>
      <c r="E8" s="13" t="s">
        <v>55</v>
      </c>
      <c r="F8" s="13">
        <v>112</v>
      </c>
      <c r="G8" s="13">
        <v>470</v>
      </c>
      <c r="H8" s="13">
        <v>770</v>
      </c>
      <c r="I8" s="13">
        <v>490</v>
      </c>
      <c r="J8" s="13">
        <v>0</v>
      </c>
      <c r="K8" s="14">
        <v>129500</v>
      </c>
      <c r="L8" s="15">
        <v>2008</v>
      </c>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row>
    <row r="9" spans="1:75" x14ac:dyDescent="0.25">
      <c r="A9" s="10"/>
      <c r="B9" s="10"/>
      <c r="C9" s="8">
        <v>2</v>
      </c>
      <c r="D9" s="6" t="s">
        <v>53</v>
      </c>
      <c r="E9" s="13" t="s">
        <v>54</v>
      </c>
      <c r="F9" s="13">
        <v>138</v>
      </c>
      <c r="G9" s="13">
        <v>547</v>
      </c>
      <c r="H9" s="13">
        <v>1280</v>
      </c>
      <c r="I9" s="13">
        <v>582</v>
      </c>
      <c r="J9" s="13">
        <v>0</v>
      </c>
      <c r="K9" s="14">
        <v>169389</v>
      </c>
      <c r="L9" s="15">
        <v>1993</v>
      </c>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row>
    <row r="10" spans="1:75" x14ac:dyDescent="0.25">
      <c r="A10" s="10"/>
      <c r="B10" s="10"/>
      <c r="C10" s="8">
        <v>3</v>
      </c>
      <c r="D10" s="6" t="s">
        <v>66</v>
      </c>
      <c r="E10" s="13" t="s">
        <v>0</v>
      </c>
      <c r="F10" s="13">
        <v>145</v>
      </c>
      <c r="G10" s="13">
        <v>785</v>
      </c>
      <c r="H10" s="13">
        <v>1027</v>
      </c>
      <c r="I10" s="13">
        <v>887</v>
      </c>
      <c r="J10" s="13">
        <v>0</v>
      </c>
      <c r="K10" s="14">
        <v>259950</v>
      </c>
      <c r="L10" s="15">
        <v>1993</v>
      </c>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row>
    <row r="11" spans="1:75" x14ac:dyDescent="0.25">
      <c r="A11" s="10"/>
      <c r="B11" s="10"/>
      <c r="C11" s="8">
        <v>4</v>
      </c>
      <c r="D11" s="6" t="s">
        <v>66</v>
      </c>
      <c r="E11" s="13" t="s">
        <v>14</v>
      </c>
      <c r="F11" s="13">
        <v>155</v>
      </c>
      <c r="G11" s="13">
        <v>785</v>
      </c>
      <c r="H11" s="13">
        <v>1478</v>
      </c>
      <c r="I11" s="13">
        <v>1000</v>
      </c>
      <c r="J11" s="13">
        <v>0</v>
      </c>
      <c r="K11" s="14">
        <v>276690</v>
      </c>
      <c r="L11" s="15">
        <v>1999</v>
      </c>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row>
    <row r="12" spans="1:75" x14ac:dyDescent="0.25">
      <c r="A12" s="10"/>
      <c r="B12" s="10"/>
      <c r="C12" s="8">
        <v>5</v>
      </c>
      <c r="D12" s="6" t="s">
        <v>66</v>
      </c>
      <c r="E12" s="13" t="s">
        <v>15</v>
      </c>
      <c r="F12" s="13">
        <v>185</v>
      </c>
      <c r="G12" s="13">
        <v>1170</v>
      </c>
      <c r="H12" s="13">
        <v>1028</v>
      </c>
      <c r="I12" s="13">
        <v>1175</v>
      </c>
      <c r="J12" s="13">
        <v>0</v>
      </c>
      <c r="K12" s="14">
        <v>371200</v>
      </c>
      <c r="L12" s="15">
        <v>1999</v>
      </c>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row>
    <row r="13" spans="1:75" x14ac:dyDescent="0.25">
      <c r="A13" s="10"/>
      <c r="B13" s="10"/>
      <c r="C13" s="8">
        <v>6</v>
      </c>
      <c r="D13" s="6" t="s">
        <v>66</v>
      </c>
      <c r="E13" s="13" t="s">
        <v>9</v>
      </c>
      <c r="F13" s="13">
        <v>191</v>
      </c>
      <c r="G13" s="13">
        <v>1280</v>
      </c>
      <c r="H13" s="13">
        <v>1300</v>
      </c>
      <c r="I13" s="13">
        <v>1100</v>
      </c>
      <c r="J13" s="13">
        <v>0</v>
      </c>
      <c r="K13" s="14">
        <v>383900</v>
      </c>
      <c r="L13" s="15">
        <v>2004</v>
      </c>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row>
    <row r="14" spans="1:75" x14ac:dyDescent="0.25">
      <c r="A14" s="10"/>
      <c r="B14" s="10"/>
      <c r="C14" s="8">
        <v>7</v>
      </c>
      <c r="D14" s="13" t="s">
        <v>66</v>
      </c>
      <c r="E14" s="13" t="s">
        <v>16</v>
      </c>
      <c r="F14" s="13">
        <v>219</v>
      </c>
      <c r="G14" s="13">
        <v>1000</v>
      </c>
      <c r="H14" s="13">
        <v>1028</v>
      </c>
      <c r="I14" s="13">
        <v>1080</v>
      </c>
      <c r="J14" s="13">
        <v>0</v>
      </c>
      <c r="K14" s="21">
        <v>439985</v>
      </c>
      <c r="L14" s="15">
        <v>1999</v>
      </c>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row>
    <row r="15" spans="1:75" x14ac:dyDescent="0.25">
      <c r="A15" s="10"/>
      <c r="B15" s="10"/>
      <c r="C15" s="8">
        <v>8</v>
      </c>
      <c r="D15" s="6" t="s">
        <v>66</v>
      </c>
      <c r="E15" s="13" t="s">
        <v>69</v>
      </c>
      <c r="F15" s="13">
        <v>190</v>
      </c>
      <c r="G15" s="13">
        <v>1860</v>
      </c>
      <c r="H15" s="13">
        <v>960</v>
      </c>
      <c r="I15" s="13">
        <v>1107</v>
      </c>
      <c r="J15" s="13">
        <v>1</v>
      </c>
      <c r="K15" s="14">
        <v>449000</v>
      </c>
      <c r="L15" s="15">
        <v>1994</v>
      </c>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row>
    <row r="16" spans="1:75" x14ac:dyDescent="0.25">
      <c r="A16" s="10"/>
      <c r="B16" s="10"/>
      <c r="C16" s="8">
        <v>9</v>
      </c>
      <c r="D16" s="6" t="s">
        <v>66</v>
      </c>
      <c r="E16" s="13" t="s">
        <v>11</v>
      </c>
      <c r="F16" s="13">
        <v>197</v>
      </c>
      <c r="G16" s="13">
        <v>1860</v>
      </c>
      <c r="H16" s="13">
        <v>960</v>
      </c>
      <c r="I16" s="13">
        <v>1107</v>
      </c>
      <c r="J16" s="13">
        <v>1</v>
      </c>
      <c r="K16" s="14">
        <v>469000</v>
      </c>
      <c r="L16" s="15">
        <v>1994</v>
      </c>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row>
    <row r="17" spans="1:62" x14ac:dyDescent="0.25">
      <c r="A17" s="10"/>
      <c r="B17" s="10"/>
      <c r="C17" s="8">
        <v>10</v>
      </c>
      <c r="D17" s="6" t="s">
        <v>66</v>
      </c>
      <c r="E17" s="13" t="s">
        <v>10</v>
      </c>
      <c r="F17" s="13">
        <v>235</v>
      </c>
      <c r="G17" s="13">
        <v>1148</v>
      </c>
      <c r="H17" s="13">
        <v>1300</v>
      </c>
      <c r="I17" s="13">
        <v>1100</v>
      </c>
      <c r="J17" s="13">
        <v>0</v>
      </c>
      <c r="K17" s="14">
        <v>485900</v>
      </c>
      <c r="L17" s="15">
        <v>2004</v>
      </c>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row>
    <row r="18" spans="1:62" x14ac:dyDescent="0.25">
      <c r="A18" s="10"/>
      <c r="B18" s="10"/>
      <c r="C18" s="8">
        <v>11</v>
      </c>
      <c r="D18" s="6" t="s">
        <v>51</v>
      </c>
      <c r="E18" s="13" t="s">
        <v>52</v>
      </c>
      <c r="F18" s="13">
        <v>172</v>
      </c>
      <c r="G18" s="13">
        <v>1129</v>
      </c>
      <c r="H18" s="13">
        <v>1130</v>
      </c>
      <c r="I18" s="13">
        <v>1122</v>
      </c>
      <c r="J18" s="13">
        <v>1</v>
      </c>
      <c r="K18" s="14">
        <v>532675</v>
      </c>
      <c r="L18" s="15">
        <v>2004</v>
      </c>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row>
    <row r="19" spans="1:62" x14ac:dyDescent="0.25">
      <c r="A19" s="10"/>
      <c r="B19" s="10"/>
      <c r="C19" s="8">
        <v>12</v>
      </c>
      <c r="D19" s="6" t="s">
        <v>66</v>
      </c>
      <c r="E19" s="13" t="s">
        <v>12</v>
      </c>
      <c r="F19" s="13">
        <v>237</v>
      </c>
      <c r="G19" s="13">
        <v>1445</v>
      </c>
      <c r="H19" s="13">
        <v>900</v>
      </c>
      <c r="I19" s="13">
        <v>1107</v>
      </c>
      <c r="J19" s="13">
        <v>1</v>
      </c>
      <c r="K19" s="14">
        <v>579900</v>
      </c>
      <c r="L19" s="15">
        <v>2006</v>
      </c>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row>
    <row r="20" spans="1:62" x14ac:dyDescent="0.25">
      <c r="A20" s="10"/>
      <c r="B20" s="10"/>
      <c r="C20" s="15">
        <v>13</v>
      </c>
      <c r="D20" s="6" t="s">
        <v>66</v>
      </c>
      <c r="E20" s="13" t="s">
        <v>13</v>
      </c>
      <c r="F20" s="13">
        <v>242</v>
      </c>
      <c r="G20" s="13">
        <v>1445</v>
      </c>
      <c r="H20" s="13">
        <v>960</v>
      </c>
      <c r="I20" s="13">
        <v>1004</v>
      </c>
      <c r="J20" s="13">
        <v>1</v>
      </c>
      <c r="K20" s="14">
        <v>599500</v>
      </c>
      <c r="L20" s="13">
        <v>2007</v>
      </c>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row>
    <row r="21" spans="1:62" x14ac:dyDescent="0.25">
      <c r="A21" s="10"/>
      <c r="B21" s="10"/>
      <c r="C21" s="15">
        <v>14</v>
      </c>
      <c r="D21" s="6" t="s">
        <v>45</v>
      </c>
      <c r="E21" s="13" t="s">
        <v>44</v>
      </c>
      <c r="F21" s="13">
        <v>215</v>
      </c>
      <c r="G21" s="13">
        <v>1367</v>
      </c>
      <c r="H21" s="13">
        <v>1087</v>
      </c>
      <c r="I21" s="13">
        <v>1421</v>
      </c>
      <c r="J21" s="13">
        <v>1</v>
      </c>
      <c r="K21" s="14">
        <v>757000</v>
      </c>
      <c r="L21" s="15">
        <v>1982</v>
      </c>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row>
    <row r="22" spans="1:62" x14ac:dyDescent="0.2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row>
    <row r="23" spans="1:62" x14ac:dyDescent="0.25">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row>
    <row r="24" spans="1:62" x14ac:dyDescent="0.25">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row>
    <row r="25" spans="1:62" x14ac:dyDescent="0.25">
      <c r="A25" s="10"/>
      <c r="B25" s="10"/>
      <c r="C25" s="10"/>
      <c r="D25" s="10"/>
      <c r="E25" s="26" t="s">
        <v>20</v>
      </c>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row>
    <row r="26" spans="1:62" ht="15.75" thickBot="1" x14ac:dyDescent="0.3">
      <c r="A26" s="10"/>
      <c r="B26" s="10"/>
      <c r="C26" s="10"/>
      <c r="D26" s="10"/>
      <c r="E26" s="10"/>
      <c r="F26" s="10"/>
      <c r="G26" s="10"/>
      <c r="H26" s="10"/>
      <c r="I26" s="10"/>
      <c r="J26" s="56" t="s">
        <v>74</v>
      </c>
      <c r="K26" s="60"/>
      <c r="L26" s="61"/>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row>
    <row r="27" spans="1:62" x14ac:dyDescent="0.25">
      <c r="A27" s="10"/>
      <c r="B27" s="10"/>
      <c r="C27" s="10"/>
      <c r="D27" s="10"/>
      <c r="E27" s="34" t="s">
        <v>21</v>
      </c>
      <c r="F27" s="34"/>
      <c r="G27" s="10"/>
      <c r="H27" s="10"/>
      <c r="I27" s="10"/>
      <c r="J27" s="31" t="s">
        <v>85</v>
      </c>
      <c r="K27" s="16"/>
      <c r="L27" s="18"/>
      <c r="M27" s="58"/>
      <c r="N27" s="59"/>
      <c r="O27" s="59"/>
      <c r="P27" s="59"/>
      <c r="Q27" s="55"/>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row>
    <row r="28" spans="1:62" x14ac:dyDescent="0.25">
      <c r="A28" s="10"/>
      <c r="B28" s="10"/>
      <c r="C28" s="10"/>
      <c r="D28" s="10"/>
      <c r="E28" s="35" t="s">
        <v>22</v>
      </c>
      <c r="F28" s="35">
        <v>0.98819206052673125</v>
      </c>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row>
    <row r="29" spans="1:62" x14ac:dyDescent="0.25">
      <c r="A29" s="10"/>
      <c r="B29" s="10"/>
      <c r="C29" s="10"/>
      <c r="D29" s="10"/>
      <c r="E29" s="35" t="s">
        <v>23</v>
      </c>
      <c r="F29" s="35">
        <v>0.97652354848806688</v>
      </c>
      <c r="G29" s="10"/>
      <c r="H29" s="10"/>
      <c r="I29" s="10"/>
      <c r="J29" s="56" t="s">
        <v>75</v>
      </c>
      <c r="K29" s="60"/>
      <c r="L29" s="61"/>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row>
    <row r="30" spans="1:62" x14ac:dyDescent="0.25">
      <c r="A30" s="10"/>
      <c r="B30" s="10"/>
      <c r="C30" s="10"/>
      <c r="D30" s="10"/>
      <c r="E30" s="35" t="s">
        <v>24</v>
      </c>
      <c r="F30" s="35">
        <v>0.96185076629310873</v>
      </c>
      <c r="G30" s="10"/>
      <c r="H30" s="10"/>
      <c r="I30" s="10"/>
      <c r="J30" s="31" t="s">
        <v>86</v>
      </c>
      <c r="K30" s="16"/>
      <c r="L30" s="18"/>
      <c r="M30" s="58"/>
      <c r="N30" s="59"/>
      <c r="O30" s="59"/>
      <c r="P30" s="59"/>
      <c r="Q30" s="55"/>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row>
    <row r="31" spans="1:62" x14ac:dyDescent="0.25">
      <c r="A31" s="10"/>
      <c r="B31" s="10"/>
      <c r="C31" s="10"/>
      <c r="D31" s="10"/>
      <c r="E31" s="35" t="s">
        <v>25</v>
      </c>
      <c r="F31" s="35">
        <v>33788.105929545709</v>
      </c>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row>
    <row r="32" spans="1:62" ht="15.75" thickBot="1" x14ac:dyDescent="0.3">
      <c r="A32" s="10"/>
      <c r="B32" s="10"/>
      <c r="C32" s="10"/>
      <c r="D32" s="10"/>
      <c r="E32" s="36" t="s">
        <v>26</v>
      </c>
      <c r="F32" s="36">
        <v>14</v>
      </c>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row>
    <row r="33" spans="1:57" x14ac:dyDescent="0.25">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row>
    <row r="34" spans="1:57" ht="15.75" thickBot="1" x14ac:dyDescent="0.3">
      <c r="A34" s="10"/>
      <c r="B34" s="10"/>
      <c r="C34" s="10"/>
      <c r="D34" s="10"/>
      <c r="E34" s="19" t="s">
        <v>27</v>
      </c>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row>
    <row r="35" spans="1:57" x14ac:dyDescent="0.25">
      <c r="A35" s="10"/>
      <c r="B35" s="10"/>
      <c r="C35" s="10"/>
      <c r="D35" s="10"/>
      <c r="E35" s="37"/>
      <c r="F35" s="37" t="s">
        <v>32</v>
      </c>
      <c r="G35" s="37" t="s">
        <v>33</v>
      </c>
      <c r="H35" s="37" t="s">
        <v>34</v>
      </c>
      <c r="I35" s="37" t="s">
        <v>35</v>
      </c>
      <c r="J35" s="37" t="s">
        <v>36</v>
      </c>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row>
    <row r="36" spans="1:57" x14ac:dyDescent="0.25">
      <c r="A36" s="10"/>
      <c r="B36" s="10"/>
      <c r="C36" s="10"/>
      <c r="D36" s="10"/>
      <c r="E36" s="35" t="s">
        <v>28</v>
      </c>
      <c r="F36" s="35">
        <v>5</v>
      </c>
      <c r="G36" s="35">
        <v>379898823172.47888</v>
      </c>
      <c r="H36" s="35">
        <v>75979764634.495773</v>
      </c>
      <c r="I36" s="35">
        <v>66.553400405794974</v>
      </c>
      <c r="J36" s="35">
        <v>2.6641159934698165E-6</v>
      </c>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row>
    <row r="37" spans="1:57" x14ac:dyDescent="0.25">
      <c r="A37" s="10"/>
      <c r="B37" s="10"/>
      <c r="C37" s="10"/>
      <c r="D37" s="10"/>
      <c r="E37" s="35" t="s">
        <v>29</v>
      </c>
      <c r="F37" s="35">
        <v>8</v>
      </c>
      <c r="G37" s="35">
        <v>9133088818.4496155</v>
      </c>
      <c r="H37" s="35">
        <v>1141636102.3062019</v>
      </c>
      <c r="I37" s="35"/>
      <c r="J37" s="35"/>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row>
    <row r="38" spans="1:57" ht="15.75" thickBot="1" x14ac:dyDescent="0.3">
      <c r="A38" s="10"/>
      <c r="B38" s="10"/>
      <c r="C38" s="10"/>
      <c r="D38" s="10"/>
      <c r="E38" s="36" t="s">
        <v>30</v>
      </c>
      <c r="F38" s="36">
        <v>13</v>
      </c>
      <c r="G38" s="36">
        <v>389031911990.92847</v>
      </c>
      <c r="H38" s="36"/>
      <c r="I38" s="36"/>
      <c r="J38" s="36"/>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row>
    <row r="39" spans="1:57" ht="15.75" thickBot="1" x14ac:dyDescent="0.3">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row>
    <row r="40" spans="1:57" x14ac:dyDescent="0.25">
      <c r="A40" s="10"/>
      <c r="B40" s="10"/>
      <c r="C40" s="10"/>
      <c r="D40" s="10"/>
      <c r="E40" s="37"/>
      <c r="F40" s="37" t="s">
        <v>37</v>
      </c>
      <c r="G40" s="37" t="s">
        <v>25</v>
      </c>
      <c r="H40" s="37" t="s">
        <v>38</v>
      </c>
      <c r="I40" s="37" t="s">
        <v>39</v>
      </c>
      <c r="J40" s="37" t="s">
        <v>40</v>
      </c>
      <c r="K40" s="37" t="s">
        <v>41</v>
      </c>
      <c r="L40" s="37" t="s">
        <v>42</v>
      </c>
      <c r="M40" s="37" t="s">
        <v>43</v>
      </c>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row>
    <row r="41" spans="1:57" x14ac:dyDescent="0.25">
      <c r="A41" s="10"/>
      <c r="B41" s="10"/>
      <c r="C41" s="10"/>
      <c r="D41" s="10"/>
      <c r="E41" s="35" t="s">
        <v>31</v>
      </c>
      <c r="F41" s="35">
        <v>-210236.04132715074</v>
      </c>
      <c r="G41" s="35">
        <v>72665.826022257737</v>
      </c>
      <c r="H41" s="35">
        <v>-2.8931900018965568</v>
      </c>
      <c r="I41" s="35">
        <v>2.0100546900857254E-2</v>
      </c>
      <c r="J41" s="35">
        <v>-377803.73648407165</v>
      </c>
      <c r="K41" s="35">
        <v>-42668.346170229852</v>
      </c>
      <c r="L41" s="35">
        <v>-377803.73648407165</v>
      </c>
      <c r="M41" s="35">
        <v>-42668.346170229852</v>
      </c>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row>
    <row r="42" spans="1:57" x14ac:dyDescent="0.25">
      <c r="A42" s="10"/>
      <c r="B42" s="10"/>
      <c r="C42" s="10"/>
      <c r="D42" s="10"/>
      <c r="E42" s="35" t="s">
        <v>1</v>
      </c>
      <c r="F42" s="35">
        <v>2039.6913777151631</v>
      </c>
      <c r="G42" s="35">
        <v>357.79821809813978</v>
      </c>
      <c r="H42" s="35">
        <v>5.7006750580174774</v>
      </c>
      <c r="I42" s="35">
        <v>4.5402655992368923E-4</v>
      </c>
      <c r="J42" s="35">
        <v>1214.6072078937937</v>
      </c>
      <c r="K42" s="35">
        <v>2864.7755475365325</v>
      </c>
      <c r="L42" s="35">
        <v>1214.6072078937937</v>
      </c>
      <c r="M42" s="35">
        <v>2864.7755475365325</v>
      </c>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row>
    <row r="43" spans="1:57" x14ac:dyDescent="0.25">
      <c r="A43" s="10"/>
      <c r="B43" s="10"/>
      <c r="C43" s="10"/>
      <c r="D43" s="10"/>
      <c r="E43" s="35" t="s">
        <v>3</v>
      </c>
      <c r="F43" s="35">
        <v>-170.1952124116703</v>
      </c>
      <c r="G43" s="35">
        <v>43.360227433142597</v>
      </c>
      <c r="H43" s="35">
        <v>-3.9251457496180193</v>
      </c>
      <c r="I43" s="35">
        <v>4.3865252746723071E-3</v>
      </c>
      <c r="J43" s="35">
        <v>-270.18407609328688</v>
      </c>
      <c r="K43" s="35">
        <v>-70.206348730053691</v>
      </c>
      <c r="L43" s="35">
        <v>-270.18407609328688</v>
      </c>
      <c r="M43" s="35">
        <v>-70.206348730053691</v>
      </c>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row>
    <row r="44" spans="1:57" x14ac:dyDescent="0.25">
      <c r="A44" s="10"/>
      <c r="B44" s="10"/>
      <c r="C44" s="10"/>
      <c r="D44" s="10"/>
      <c r="E44" s="35" t="s">
        <v>64</v>
      </c>
      <c r="F44" s="35">
        <v>-34.125234724810554</v>
      </c>
      <c r="G44" s="35">
        <v>59.364493471400088</v>
      </c>
      <c r="H44" s="35">
        <v>-0.57484251493278549</v>
      </c>
      <c r="I44" s="35">
        <v>0.58119927972657792</v>
      </c>
      <c r="J44" s="35">
        <v>-171.02000204106761</v>
      </c>
      <c r="K44" s="35">
        <v>102.76953259144651</v>
      </c>
      <c r="L44" s="35">
        <v>-171.02000204106761</v>
      </c>
      <c r="M44" s="35">
        <v>102.76953259144651</v>
      </c>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row>
    <row r="45" spans="1:57" x14ac:dyDescent="0.25">
      <c r="A45" s="10"/>
      <c r="B45" s="10"/>
      <c r="C45" s="10"/>
      <c r="D45" s="10"/>
      <c r="E45" s="35" t="s">
        <v>4</v>
      </c>
      <c r="F45" s="35">
        <v>393.95850655494496</v>
      </c>
      <c r="G45" s="35">
        <v>68.21862005953669</v>
      </c>
      <c r="H45" s="35">
        <v>5.7749410089375024</v>
      </c>
      <c r="I45" s="35">
        <v>4.1692064410865133E-4</v>
      </c>
      <c r="J45" s="35">
        <v>236.64608672969129</v>
      </c>
      <c r="K45" s="35">
        <v>551.2709263801986</v>
      </c>
      <c r="L45" s="35">
        <v>236.64608672969129</v>
      </c>
      <c r="M45" s="35">
        <v>551.2709263801986</v>
      </c>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row>
    <row r="46" spans="1:57" ht="15.75" thickBot="1" x14ac:dyDescent="0.3">
      <c r="A46" s="10"/>
      <c r="B46" s="10"/>
      <c r="C46" s="10"/>
      <c r="D46" s="10"/>
      <c r="E46" s="36" t="s">
        <v>65</v>
      </c>
      <c r="F46" s="36">
        <v>190249.59425530027</v>
      </c>
      <c r="G46" s="36">
        <v>29343.556549288249</v>
      </c>
      <c r="H46" s="36">
        <v>6.4835219935163222</v>
      </c>
      <c r="I46" s="36">
        <v>1.9140220659975062E-4</v>
      </c>
      <c r="J46" s="36">
        <v>122583.23156694518</v>
      </c>
      <c r="K46" s="36">
        <v>257915.95694365536</v>
      </c>
      <c r="L46" s="36">
        <v>122583.23156694518</v>
      </c>
      <c r="M46" s="36">
        <v>257915.95694365536</v>
      </c>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row>
    <row r="47" spans="1:57" x14ac:dyDescent="0.2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row>
    <row r="48" spans="1:57" x14ac:dyDescent="0.2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row>
    <row r="49" spans="1:63" x14ac:dyDescent="0.2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row>
    <row r="50" spans="1:63" x14ac:dyDescent="0.25">
      <c r="A50" s="10"/>
      <c r="B50" s="10"/>
      <c r="C50" s="10"/>
      <c r="D50" s="10"/>
      <c r="E50" s="26" t="s">
        <v>59</v>
      </c>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row>
    <row r="51" spans="1:63" ht="15.75" thickBot="1" x14ac:dyDescent="0.3">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row>
    <row r="52" spans="1:63" x14ac:dyDescent="0.25">
      <c r="A52" s="10"/>
      <c r="B52" s="10"/>
      <c r="C52" s="10"/>
      <c r="D52" s="10"/>
      <c r="E52" s="37" t="s">
        <v>60</v>
      </c>
      <c r="F52" s="37" t="s">
        <v>61</v>
      </c>
      <c r="G52" s="37" t="s">
        <v>62</v>
      </c>
      <c r="H52" s="37" t="s">
        <v>63</v>
      </c>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row>
    <row r="53" spans="1:63" x14ac:dyDescent="0.25">
      <c r="A53" s="10"/>
      <c r="B53" s="10"/>
      <c r="C53" s="10"/>
      <c r="D53" s="10"/>
      <c r="E53" s="13" t="s">
        <v>55</v>
      </c>
      <c r="F53" s="35">
        <v>104980.88061728138</v>
      </c>
      <c r="G53" s="35">
        <v>24519.119382718622</v>
      </c>
      <c r="H53" s="35">
        <v>0.92505531716759948</v>
      </c>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row>
    <row r="54" spans="1:63" x14ac:dyDescent="0.25">
      <c r="A54" s="10"/>
      <c r="B54" s="10"/>
      <c r="C54" s="10"/>
      <c r="D54" s="10"/>
      <c r="E54" s="13" t="s">
        <v>54</v>
      </c>
      <c r="F54" s="35">
        <v>163748.13797557857</v>
      </c>
      <c r="G54" s="35">
        <v>5640.8620244214253</v>
      </c>
      <c r="H54" s="35">
        <v>0.21281797798894916</v>
      </c>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row>
    <row r="55" spans="1:63" x14ac:dyDescent="0.25">
      <c r="A55" s="10"/>
      <c r="B55" s="10"/>
      <c r="C55" s="10"/>
      <c r="D55" s="10"/>
      <c r="E55" s="13" t="s">
        <v>0</v>
      </c>
      <c r="F55" s="35">
        <v>266310.54595024249</v>
      </c>
      <c r="G55" s="35">
        <v>-6360.5459502424928</v>
      </c>
      <c r="H55" s="35">
        <v>-0.23997015388357196</v>
      </c>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row>
    <row r="56" spans="1:63" x14ac:dyDescent="0.25">
      <c r="A56" s="10"/>
      <c r="B56" s="10"/>
      <c r="C56" s="10"/>
      <c r="D56" s="10"/>
      <c r="E56" s="13" t="s">
        <v>14</v>
      </c>
      <c r="F56" s="35">
        <v>315834.29010721331</v>
      </c>
      <c r="G56" s="35">
        <v>-39144.29010721331</v>
      </c>
      <c r="H56" s="35">
        <v>-1.4768325540251839</v>
      </c>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row>
    <row r="57" spans="1:63" x14ac:dyDescent="0.25">
      <c r="A57" s="10"/>
      <c r="B57" s="10"/>
      <c r="C57" s="10"/>
      <c r="D57" s="10"/>
      <c r="E57" s="13" t="s">
        <v>15</v>
      </c>
      <c r="F57" s="35">
        <v>395798.96893345524</v>
      </c>
      <c r="G57" s="35">
        <v>-24598.968933455239</v>
      </c>
      <c r="H57" s="35">
        <v>-0.92806787444298078</v>
      </c>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row>
    <row r="58" spans="1:63" x14ac:dyDescent="0.25">
      <c r="A58" s="10"/>
      <c r="B58" s="10"/>
      <c r="C58" s="10"/>
      <c r="D58" s="10"/>
      <c r="E58" s="13" t="s">
        <v>9</v>
      </c>
      <c r="F58" s="35">
        <v>350486.69199769315</v>
      </c>
      <c r="G58" s="35">
        <v>33413.308002306847</v>
      </c>
      <c r="H58" s="35">
        <v>1.2606145330601801</v>
      </c>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row>
    <row r="59" spans="1:63" x14ac:dyDescent="0.25">
      <c r="A59" s="10"/>
      <c r="B59" s="10"/>
      <c r="C59" s="10"/>
      <c r="D59" s="10"/>
      <c r="E59" s="13" t="s">
        <v>16</v>
      </c>
      <c r="F59" s="35">
        <v>456655.60376303497</v>
      </c>
      <c r="G59" s="35">
        <v>-16670.603763034975</v>
      </c>
      <c r="H59" s="35">
        <v>-0.62894716611473289</v>
      </c>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row>
    <row r="60" spans="1:63" x14ac:dyDescent="0.25">
      <c r="A60" s="10"/>
      <c r="B60" s="10"/>
      <c r="C60" s="10"/>
      <c r="D60" s="10"/>
      <c r="E60" s="13" t="s">
        <v>69</v>
      </c>
      <c r="F60" s="35">
        <v>454343.66102882964</v>
      </c>
      <c r="G60" s="35">
        <v>-5343.6610288296361</v>
      </c>
      <c r="H60" s="35">
        <v>-0.20160520329878387</v>
      </c>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row>
    <row r="61" spans="1:63" x14ac:dyDescent="0.25">
      <c r="A61" s="10"/>
      <c r="B61" s="10"/>
      <c r="C61" s="10"/>
      <c r="D61" s="10"/>
      <c r="E61" s="13" t="s">
        <v>11</v>
      </c>
      <c r="F61" s="35">
        <v>468621.50067283586</v>
      </c>
      <c r="G61" s="35">
        <v>378.49932716414332</v>
      </c>
      <c r="H61" s="35">
        <v>1.4279991449624716E-2</v>
      </c>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row>
    <row r="62" spans="1:63" x14ac:dyDescent="0.25">
      <c r="A62" s="10"/>
      <c r="B62" s="10"/>
      <c r="C62" s="10"/>
      <c r="D62" s="10"/>
      <c r="E62" s="13" t="s">
        <v>10</v>
      </c>
      <c r="F62" s="35">
        <v>462698.88065550086</v>
      </c>
      <c r="G62" s="35">
        <v>23201.119344499137</v>
      </c>
      <c r="H62" s="35">
        <v>0.87532992024974121</v>
      </c>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row>
    <row r="63" spans="1:63" x14ac:dyDescent="0.25">
      <c r="A63" s="10"/>
      <c r="B63" s="10"/>
      <c r="C63" s="10"/>
      <c r="D63" s="10"/>
      <c r="E63" s="13" t="s">
        <v>52</v>
      </c>
      <c r="F63" s="35">
        <v>542150.00419799413</v>
      </c>
      <c r="G63" s="35">
        <v>-9475.0041979941307</v>
      </c>
      <c r="H63" s="35">
        <v>-0.35747217821034016</v>
      </c>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row>
    <row r="64" spans="1:63" x14ac:dyDescent="0.25">
      <c r="A64" s="10"/>
      <c r="B64" s="10"/>
      <c r="C64" s="10"/>
      <c r="D64" s="10"/>
      <c r="E64" s="13" t="s">
        <v>12</v>
      </c>
      <c r="F64" s="35">
        <v>622887.68301577412</v>
      </c>
      <c r="G64" s="35">
        <v>-42987.683015774121</v>
      </c>
      <c r="H64" s="35">
        <v>-1.6218357652145008</v>
      </c>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row>
    <row r="65" spans="1:63" x14ac:dyDescent="0.25">
      <c r="A65" s="10"/>
      <c r="B65" s="10"/>
      <c r="C65" s="10"/>
      <c r="D65" s="10"/>
      <c r="E65" s="13" t="s">
        <v>13</v>
      </c>
      <c r="F65" s="35">
        <v>590460.89964570198</v>
      </c>
      <c r="G65" s="35">
        <v>9039.1003542980179</v>
      </c>
      <c r="H65" s="35">
        <v>0.34102643388768361</v>
      </c>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row>
    <row r="66" spans="1:63" ht="15.75" thickBot="1" x14ac:dyDescent="0.3">
      <c r="A66" s="10"/>
      <c r="B66" s="10"/>
      <c r="C66" s="10"/>
      <c r="D66" s="10"/>
      <c r="E66" s="45" t="s">
        <v>44</v>
      </c>
      <c r="F66" s="36">
        <v>708611.25143886404</v>
      </c>
      <c r="G66" s="36">
        <v>48388.748561135959</v>
      </c>
      <c r="H66" s="36">
        <v>1.8256067213863254</v>
      </c>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row>
    <row r="67" spans="1:63" x14ac:dyDescent="0.2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row>
    <row r="68" spans="1:63" x14ac:dyDescent="0.2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row>
    <row r="69" spans="1:63" x14ac:dyDescent="0.2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row>
    <row r="70" spans="1:63"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row>
    <row r="71" spans="1:63" x14ac:dyDescent="0.2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row>
    <row r="72" spans="1:63" x14ac:dyDescent="0.2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row>
    <row r="73" spans="1:63" x14ac:dyDescent="0.2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row>
    <row r="74" spans="1:63"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row>
    <row r="75" spans="1:63" x14ac:dyDescent="0.2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row>
    <row r="76" spans="1:63" x14ac:dyDescent="0.2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row>
    <row r="77" spans="1:63"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row>
    <row r="78" spans="1:63" x14ac:dyDescent="0.2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row>
    <row r="79" spans="1:63" x14ac:dyDescent="0.2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row>
    <row r="80" spans="1:63" x14ac:dyDescent="0.2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0"/>
      <c r="BH80" s="10"/>
      <c r="BI80" s="10"/>
      <c r="BJ80" s="10"/>
      <c r="BK80" s="10"/>
    </row>
    <row r="81" spans="1:63" x14ac:dyDescent="0.2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c r="BI81" s="10"/>
      <c r="BJ81" s="10"/>
      <c r="BK81" s="10"/>
    </row>
    <row r="82" spans="1:63" x14ac:dyDescent="0.2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row>
    <row r="83" spans="1:63" x14ac:dyDescent="0.2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row>
    <row r="84" spans="1:63" x14ac:dyDescent="0.2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row>
    <row r="85" spans="1:63" x14ac:dyDescent="0.2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row>
    <row r="86" spans="1:63" x14ac:dyDescent="0.2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row>
    <row r="87" spans="1:63" x14ac:dyDescent="0.2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row>
    <row r="88" spans="1:63" x14ac:dyDescent="0.2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row>
    <row r="89" spans="1:63" x14ac:dyDescent="0.2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row>
    <row r="90" spans="1:63" x14ac:dyDescent="0.2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row>
    <row r="91" spans="1:63" x14ac:dyDescent="0.2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row>
    <row r="92" spans="1:63" x14ac:dyDescent="0.2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row>
    <row r="93" spans="1:63" x14ac:dyDescent="0.2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row>
    <row r="94" spans="1:63" x14ac:dyDescent="0.2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row>
    <row r="95" spans="1:63" x14ac:dyDescent="0.25">
      <c r="A95" s="10"/>
      <c r="B95" s="10"/>
      <c r="C95" s="10"/>
      <c r="D95" s="10"/>
      <c r="E95" s="10"/>
      <c r="F95" s="10"/>
      <c r="G95" s="10"/>
      <c r="H95" s="10"/>
      <c r="I95" s="10"/>
      <c r="J95" s="10"/>
      <c r="K95" s="10"/>
      <c r="L95" s="10"/>
      <c r="M95" s="10"/>
      <c r="N95" s="10"/>
      <c r="O95" s="10"/>
      <c r="P95" s="10"/>
      <c r="Q95" s="10"/>
      <c r="R95" s="10"/>
      <c r="S95" s="10"/>
      <c r="T95" s="10"/>
      <c r="U95" s="10"/>
    </row>
    <row r="96" spans="1:63" x14ac:dyDescent="0.25">
      <c r="A96" s="10"/>
      <c r="B96" s="10"/>
      <c r="C96" s="10"/>
      <c r="D96" s="10"/>
      <c r="E96" s="10"/>
      <c r="F96" s="10"/>
      <c r="G96" s="10"/>
      <c r="H96" s="10"/>
      <c r="I96" s="10"/>
      <c r="J96" s="10"/>
      <c r="K96" s="10"/>
      <c r="L96" s="10"/>
      <c r="M96" s="10"/>
      <c r="N96" s="10"/>
      <c r="O96" s="10"/>
      <c r="P96" s="10"/>
      <c r="Q96" s="10"/>
      <c r="R96" s="10"/>
      <c r="S96" s="10"/>
      <c r="T96" s="10"/>
      <c r="U96" s="10"/>
    </row>
    <row r="97" spans="1:21" x14ac:dyDescent="0.25">
      <c r="A97" s="10"/>
      <c r="B97" s="10"/>
      <c r="C97" s="10"/>
      <c r="D97" s="10"/>
      <c r="E97" s="10"/>
      <c r="F97" s="10"/>
      <c r="G97" s="10"/>
      <c r="H97" s="10"/>
      <c r="I97" s="10"/>
      <c r="J97" s="10"/>
      <c r="K97" s="10"/>
      <c r="L97" s="10"/>
      <c r="M97" s="10"/>
      <c r="N97" s="10"/>
      <c r="O97" s="10"/>
      <c r="P97" s="10"/>
      <c r="Q97" s="10"/>
      <c r="R97" s="10"/>
      <c r="S97" s="10"/>
      <c r="T97" s="10"/>
      <c r="U97" s="10"/>
    </row>
    <row r="98" spans="1:21" x14ac:dyDescent="0.25">
      <c r="A98" s="10"/>
      <c r="B98" s="10"/>
      <c r="C98" s="10"/>
      <c r="D98" s="10"/>
      <c r="E98" s="10"/>
      <c r="F98" s="10"/>
      <c r="G98" s="10"/>
      <c r="H98" s="10"/>
      <c r="I98" s="10"/>
      <c r="J98" s="10"/>
      <c r="K98" s="10"/>
      <c r="L98" s="10"/>
      <c r="M98" s="10"/>
      <c r="N98" s="10"/>
      <c r="O98" s="10"/>
      <c r="P98" s="10"/>
      <c r="Q98" s="10"/>
      <c r="R98" s="10"/>
      <c r="S98" s="10"/>
      <c r="T98" s="10"/>
      <c r="U98" s="10"/>
    </row>
    <row r="99" spans="1:21" x14ac:dyDescent="0.25">
      <c r="A99" s="10"/>
      <c r="B99" s="10"/>
      <c r="C99" s="10"/>
      <c r="D99" s="10"/>
      <c r="E99" s="10"/>
      <c r="F99" s="10"/>
      <c r="G99" s="10"/>
      <c r="H99" s="10"/>
      <c r="I99" s="10"/>
      <c r="J99" s="10"/>
      <c r="K99" s="10"/>
      <c r="L99" s="10"/>
      <c r="M99" s="10"/>
      <c r="N99" s="10"/>
      <c r="O99" s="10"/>
      <c r="P99" s="10"/>
      <c r="Q99" s="10"/>
      <c r="R99" s="10"/>
      <c r="S99" s="10"/>
      <c r="T99" s="10"/>
      <c r="U99" s="10"/>
    </row>
    <row r="100" spans="1:21" x14ac:dyDescent="0.25">
      <c r="A100" s="10"/>
      <c r="B100" s="10"/>
      <c r="C100" s="10"/>
      <c r="D100" s="10"/>
      <c r="E100" s="10"/>
      <c r="F100" s="10"/>
      <c r="G100" s="10"/>
      <c r="H100" s="10"/>
      <c r="I100" s="10"/>
      <c r="J100" s="10"/>
      <c r="K100" s="10"/>
      <c r="L100" s="10"/>
      <c r="M100" s="10"/>
      <c r="N100" s="10"/>
      <c r="O100" s="10"/>
      <c r="P100" s="10"/>
      <c r="Q100" s="10"/>
      <c r="R100" s="10"/>
      <c r="S100" s="10"/>
      <c r="T100" s="10"/>
      <c r="U100" s="10"/>
    </row>
    <row r="101" spans="1:21" x14ac:dyDescent="0.25">
      <c r="A101" s="10"/>
      <c r="B101" s="10"/>
      <c r="C101" s="10"/>
      <c r="D101" s="10"/>
      <c r="E101" s="10"/>
      <c r="F101" s="10"/>
      <c r="G101" s="10"/>
      <c r="H101" s="10"/>
      <c r="I101" s="10"/>
      <c r="J101" s="10"/>
      <c r="K101" s="10"/>
      <c r="L101" s="10"/>
      <c r="M101" s="10"/>
      <c r="N101" s="10"/>
      <c r="O101" s="10"/>
      <c r="P101" s="10"/>
      <c r="Q101" s="10"/>
      <c r="R101" s="10"/>
      <c r="S101" s="10"/>
      <c r="T101" s="10"/>
      <c r="U101" s="10"/>
    </row>
    <row r="102" spans="1:21" x14ac:dyDescent="0.25">
      <c r="A102" s="10"/>
      <c r="B102" s="10"/>
      <c r="C102" s="10"/>
      <c r="D102" s="10"/>
      <c r="E102" s="10"/>
      <c r="F102" s="10"/>
      <c r="G102" s="10"/>
      <c r="H102" s="10"/>
      <c r="I102" s="10"/>
      <c r="J102" s="10"/>
      <c r="K102" s="10"/>
      <c r="L102" s="10"/>
      <c r="M102" s="10"/>
      <c r="N102" s="10"/>
      <c r="O102" s="10"/>
      <c r="P102" s="10"/>
      <c r="Q102" s="10"/>
      <c r="R102" s="10"/>
      <c r="S102" s="10"/>
      <c r="T102" s="10"/>
      <c r="U102" s="10"/>
    </row>
    <row r="103" spans="1:21" x14ac:dyDescent="0.25">
      <c r="A103" s="10"/>
      <c r="B103" s="10"/>
      <c r="C103" s="10"/>
      <c r="D103" s="10"/>
    </row>
    <row r="104" spans="1:21" x14ac:dyDescent="0.25">
      <c r="A104" s="10"/>
      <c r="B104" s="10"/>
      <c r="C104" s="10"/>
      <c r="D104" s="10"/>
    </row>
    <row r="105" spans="1:21" x14ac:dyDescent="0.25">
      <c r="A105" s="10"/>
      <c r="B105" s="10"/>
      <c r="C105" s="10"/>
      <c r="D105" s="10"/>
    </row>
    <row r="106" spans="1:21" x14ac:dyDescent="0.25">
      <c r="A106" s="10"/>
      <c r="B106" s="10"/>
      <c r="C106" s="10"/>
      <c r="D106" s="10"/>
    </row>
    <row r="107" spans="1:21" x14ac:dyDescent="0.25">
      <c r="A107" s="10"/>
      <c r="B107" s="10"/>
      <c r="C107" s="10"/>
      <c r="D107" s="10"/>
    </row>
    <row r="108" spans="1:21" x14ac:dyDescent="0.25">
      <c r="A108" s="10"/>
      <c r="B108" s="10"/>
      <c r="C108" s="10"/>
      <c r="D108" s="10"/>
    </row>
    <row r="109" spans="1:21" x14ac:dyDescent="0.25">
      <c r="A109" s="10"/>
      <c r="B109" s="10"/>
      <c r="C109" s="10"/>
      <c r="D109" s="10"/>
    </row>
    <row r="110" spans="1:21" x14ac:dyDescent="0.25">
      <c r="A110" s="10"/>
      <c r="B110" s="10"/>
      <c r="C110" s="10"/>
      <c r="D110" s="10"/>
    </row>
    <row r="111" spans="1:21" x14ac:dyDescent="0.25">
      <c r="A111" s="10"/>
      <c r="B111" s="10"/>
      <c r="C111" s="10"/>
      <c r="D111" s="10"/>
    </row>
    <row r="112" spans="1:21" x14ac:dyDescent="0.25">
      <c r="A112" s="10"/>
      <c r="B112" s="10"/>
      <c r="C112" s="10"/>
      <c r="D112" s="10"/>
    </row>
    <row r="113" spans="1:4" x14ac:dyDescent="0.25">
      <c r="A113" s="10"/>
      <c r="B113" s="10"/>
      <c r="C113" s="10"/>
      <c r="D113" s="10"/>
    </row>
    <row r="114" spans="1:4" x14ac:dyDescent="0.25">
      <c r="A114" s="10"/>
      <c r="B114" s="10"/>
      <c r="C114" s="10"/>
      <c r="D114" s="10"/>
    </row>
    <row r="115" spans="1:4" x14ac:dyDescent="0.25">
      <c r="A115" s="10"/>
      <c r="B115" s="10"/>
      <c r="C115" s="10"/>
      <c r="D115" s="10"/>
    </row>
    <row r="116" spans="1:4" x14ac:dyDescent="0.25">
      <c r="A116" s="10"/>
      <c r="B116" s="10"/>
      <c r="C116" s="10"/>
      <c r="D116" s="10"/>
    </row>
    <row r="117" spans="1:4" x14ac:dyDescent="0.25">
      <c r="A117" s="10"/>
      <c r="B117" s="10"/>
      <c r="C117" s="10"/>
      <c r="D117" s="10"/>
    </row>
    <row r="118" spans="1:4" x14ac:dyDescent="0.25">
      <c r="A118" s="10"/>
      <c r="B118" s="10"/>
      <c r="C118" s="10"/>
      <c r="D118" s="10"/>
    </row>
    <row r="119" spans="1:4" x14ac:dyDescent="0.25">
      <c r="A119" s="10"/>
      <c r="B119" s="10"/>
      <c r="C119" s="10"/>
      <c r="D119" s="10"/>
    </row>
    <row r="120" spans="1:4" x14ac:dyDescent="0.25">
      <c r="A120" s="10"/>
      <c r="B120" s="10"/>
      <c r="C120" s="10"/>
      <c r="D120" s="10"/>
    </row>
    <row r="121" spans="1:4" x14ac:dyDescent="0.25">
      <c r="A121" s="10"/>
      <c r="B121" s="10"/>
      <c r="C121" s="10"/>
      <c r="D121" s="10"/>
    </row>
    <row r="122" spans="1:4" x14ac:dyDescent="0.25">
      <c r="A122" s="10"/>
      <c r="B122" s="10"/>
      <c r="C122" s="10"/>
      <c r="D122" s="10"/>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05"/>
  <sheetViews>
    <sheetView topLeftCell="A40" workbookViewId="0">
      <selection activeCell="I56" sqref="I56"/>
    </sheetView>
  </sheetViews>
  <sheetFormatPr defaultColWidth="8.7109375" defaultRowHeight="15" x14ac:dyDescent="0.25"/>
  <cols>
    <col min="1" max="3" width="8.7109375" customWidth="1"/>
    <col min="4" max="4" width="12.42578125" customWidth="1"/>
    <col min="5" max="5" width="21.7109375" customWidth="1"/>
    <col min="6" max="6" width="12.7109375" customWidth="1"/>
    <col min="7" max="7" width="12.5703125" customWidth="1"/>
    <col min="8" max="8" width="16.42578125" customWidth="1"/>
    <col min="9" max="9" width="10.28515625" customWidth="1"/>
    <col min="10" max="10" width="22.7109375" customWidth="1"/>
    <col min="11" max="11" width="10.85546875" customWidth="1"/>
    <col min="12" max="12" width="13.5703125" customWidth="1"/>
    <col min="13" max="13" width="11.42578125" customWidth="1"/>
  </cols>
  <sheetData>
    <row r="1" spans="1:43" x14ac:dyDescent="0.2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row>
    <row r="2" spans="1:43" x14ac:dyDescent="0.25">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row>
    <row r="3" spans="1:43" x14ac:dyDescent="0.25">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row>
    <row r="4" spans="1:43" x14ac:dyDescent="0.25">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row>
    <row r="5" spans="1:43" x14ac:dyDescent="0.25">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row>
    <row r="6" spans="1:43" x14ac:dyDescent="0.25">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row>
    <row r="7" spans="1:43" ht="15.75" thickBot="1" x14ac:dyDescent="0.3">
      <c r="A7" s="10"/>
      <c r="B7" s="10"/>
      <c r="C7" s="22" t="s">
        <v>70</v>
      </c>
      <c r="D7" s="11" t="s">
        <v>67</v>
      </c>
      <c r="E7" s="11" t="s">
        <v>68</v>
      </c>
      <c r="F7" s="11" t="s">
        <v>1</v>
      </c>
      <c r="G7" s="11" t="s">
        <v>3</v>
      </c>
      <c r="H7" s="11" t="s">
        <v>64</v>
      </c>
      <c r="I7" s="11" t="s">
        <v>4</v>
      </c>
      <c r="J7" s="11" t="s">
        <v>65</v>
      </c>
      <c r="K7" s="11" t="s">
        <v>2</v>
      </c>
      <c r="L7" s="12" t="s">
        <v>71</v>
      </c>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row>
    <row r="8" spans="1:43" x14ac:dyDescent="0.25">
      <c r="A8" s="10"/>
      <c r="B8" s="10"/>
      <c r="C8" s="23">
        <v>1</v>
      </c>
      <c r="D8" s="13" t="s">
        <v>53</v>
      </c>
      <c r="E8" s="13" t="s">
        <v>55</v>
      </c>
      <c r="F8" s="13">
        <v>112</v>
      </c>
      <c r="G8" s="13">
        <v>470</v>
      </c>
      <c r="H8" s="13">
        <v>770</v>
      </c>
      <c r="I8" s="13">
        <v>490</v>
      </c>
      <c r="J8" s="13">
        <v>0</v>
      </c>
      <c r="K8" s="14">
        <v>129500</v>
      </c>
      <c r="L8" s="15">
        <v>2008</v>
      </c>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row>
    <row r="9" spans="1:43" x14ac:dyDescent="0.25">
      <c r="A9" s="10"/>
      <c r="B9" s="10"/>
      <c r="C9" s="24">
        <v>2</v>
      </c>
      <c r="D9" s="13" t="s">
        <v>53</v>
      </c>
      <c r="E9" s="13" t="s">
        <v>54</v>
      </c>
      <c r="F9" s="13">
        <v>138</v>
      </c>
      <c r="G9" s="13">
        <v>547</v>
      </c>
      <c r="H9" s="13">
        <v>1280</v>
      </c>
      <c r="I9" s="13">
        <v>582</v>
      </c>
      <c r="J9" s="13">
        <v>0</v>
      </c>
      <c r="K9" s="14">
        <v>169389</v>
      </c>
      <c r="L9" s="15">
        <v>1993</v>
      </c>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row>
    <row r="10" spans="1:43" x14ac:dyDescent="0.25">
      <c r="A10" s="10"/>
      <c r="B10" s="10"/>
      <c r="C10" s="24">
        <v>3</v>
      </c>
      <c r="D10" s="13" t="s">
        <v>66</v>
      </c>
      <c r="E10" s="13" t="s">
        <v>19</v>
      </c>
      <c r="F10" s="13">
        <v>115</v>
      </c>
      <c r="G10" s="13">
        <v>513</v>
      </c>
      <c r="H10" s="13">
        <v>1165</v>
      </c>
      <c r="I10" s="13">
        <v>908</v>
      </c>
      <c r="J10" s="13">
        <v>0</v>
      </c>
      <c r="K10" s="14">
        <v>201400</v>
      </c>
      <c r="L10" s="15">
        <v>1960</v>
      </c>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row>
    <row r="11" spans="1:43" x14ac:dyDescent="0.25">
      <c r="A11" s="10"/>
      <c r="B11" s="10"/>
      <c r="C11" s="24">
        <v>4</v>
      </c>
      <c r="D11" s="13" t="s">
        <v>66</v>
      </c>
      <c r="E11" s="13" t="s">
        <v>5</v>
      </c>
      <c r="F11" s="13">
        <v>122</v>
      </c>
      <c r="G11" s="13">
        <v>687</v>
      </c>
      <c r="H11" s="13">
        <v>945</v>
      </c>
      <c r="I11" s="13">
        <v>758</v>
      </c>
      <c r="J11" s="13">
        <v>0</v>
      </c>
      <c r="K11" s="14">
        <v>219500</v>
      </c>
      <c r="L11" s="15">
        <v>1956</v>
      </c>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row>
    <row r="12" spans="1:43" x14ac:dyDescent="0.25">
      <c r="A12" s="10"/>
      <c r="B12" s="10"/>
      <c r="C12" s="24">
        <v>5</v>
      </c>
      <c r="D12" s="13" t="s">
        <v>66</v>
      </c>
      <c r="E12" s="13" t="s">
        <v>17</v>
      </c>
      <c r="F12" s="13">
        <v>128</v>
      </c>
      <c r="G12" s="13">
        <v>525</v>
      </c>
      <c r="H12" s="13">
        <v>1135</v>
      </c>
      <c r="I12" s="13">
        <v>878</v>
      </c>
      <c r="J12" s="13">
        <v>0</v>
      </c>
      <c r="K12" s="14">
        <v>229200</v>
      </c>
      <c r="L12" s="15">
        <v>1960</v>
      </c>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row>
    <row r="13" spans="1:43" x14ac:dyDescent="0.25">
      <c r="A13" s="10"/>
      <c r="B13" s="10"/>
      <c r="C13" s="24">
        <v>6</v>
      </c>
      <c r="D13" s="13" t="s">
        <v>66</v>
      </c>
      <c r="E13" s="13" t="s">
        <v>6</v>
      </c>
      <c r="F13" s="13">
        <v>124</v>
      </c>
      <c r="G13" s="13">
        <v>638</v>
      </c>
      <c r="H13" s="13">
        <v>960</v>
      </c>
      <c r="I13" s="13">
        <v>837</v>
      </c>
      <c r="J13" s="13">
        <v>0</v>
      </c>
      <c r="K13" s="14">
        <v>254500</v>
      </c>
      <c r="L13" s="15">
        <v>1956</v>
      </c>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row>
    <row r="14" spans="1:43" x14ac:dyDescent="0.25">
      <c r="A14" s="10"/>
      <c r="B14" s="10"/>
      <c r="C14" s="24">
        <v>7</v>
      </c>
      <c r="D14" s="13" t="s">
        <v>66</v>
      </c>
      <c r="E14" s="13" t="s">
        <v>0</v>
      </c>
      <c r="F14" s="13">
        <v>145</v>
      </c>
      <c r="G14" s="13">
        <v>785</v>
      </c>
      <c r="H14" s="13">
        <v>1027</v>
      </c>
      <c r="I14" s="13">
        <v>887</v>
      </c>
      <c r="J14" s="13">
        <v>0</v>
      </c>
      <c r="K14" s="14">
        <v>259950</v>
      </c>
      <c r="L14" s="15">
        <v>1993</v>
      </c>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row>
    <row r="15" spans="1:43" x14ac:dyDescent="0.25">
      <c r="A15" s="10"/>
      <c r="B15" s="10"/>
      <c r="C15" s="24">
        <v>8</v>
      </c>
      <c r="D15" s="13" t="s">
        <v>66</v>
      </c>
      <c r="E15" s="13" t="s">
        <v>14</v>
      </c>
      <c r="F15" s="13">
        <v>155</v>
      </c>
      <c r="G15" s="13">
        <v>785</v>
      </c>
      <c r="H15" s="13">
        <v>1478</v>
      </c>
      <c r="I15" s="13">
        <v>1000</v>
      </c>
      <c r="J15" s="13">
        <v>0</v>
      </c>
      <c r="K15" s="14">
        <v>276690</v>
      </c>
      <c r="L15" s="15">
        <v>1999</v>
      </c>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row>
    <row r="16" spans="1:43" x14ac:dyDescent="0.25">
      <c r="A16" s="10"/>
      <c r="B16" s="10"/>
      <c r="C16" s="24">
        <v>9</v>
      </c>
      <c r="D16" s="13" t="s">
        <v>66</v>
      </c>
      <c r="E16" s="13" t="s">
        <v>18</v>
      </c>
      <c r="F16" s="13">
        <v>137</v>
      </c>
      <c r="G16" s="13">
        <v>880</v>
      </c>
      <c r="H16" s="13">
        <v>1128</v>
      </c>
      <c r="I16" s="13">
        <v>967</v>
      </c>
      <c r="J16" s="13">
        <v>1</v>
      </c>
      <c r="K16" s="14">
        <v>323850</v>
      </c>
      <c r="L16" s="15">
        <v>1960</v>
      </c>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row>
    <row r="17" spans="1:43" x14ac:dyDescent="0.25">
      <c r="A17" s="10"/>
      <c r="B17" s="10"/>
      <c r="C17" s="24">
        <v>10</v>
      </c>
      <c r="D17" s="13" t="s">
        <v>66</v>
      </c>
      <c r="E17" s="13" t="s">
        <v>7</v>
      </c>
      <c r="F17" s="13">
        <v>145</v>
      </c>
      <c r="G17" s="13">
        <v>930</v>
      </c>
      <c r="H17" s="13">
        <v>795</v>
      </c>
      <c r="I17" s="13">
        <v>1113</v>
      </c>
      <c r="J17" s="13">
        <v>0</v>
      </c>
      <c r="K17" s="14">
        <v>349500</v>
      </c>
      <c r="L17" s="15">
        <v>1956</v>
      </c>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row>
    <row r="18" spans="1:43" x14ac:dyDescent="0.25">
      <c r="A18" s="10"/>
      <c r="B18" s="10"/>
      <c r="C18" s="24">
        <v>11</v>
      </c>
      <c r="D18" s="13" t="s">
        <v>66</v>
      </c>
      <c r="E18" s="13" t="s">
        <v>15</v>
      </c>
      <c r="F18" s="13">
        <v>185</v>
      </c>
      <c r="G18" s="13">
        <v>1170</v>
      </c>
      <c r="H18" s="13">
        <v>1028</v>
      </c>
      <c r="I18" s="13">
        <v>1175</v>
      </c>
      <c r="J18" s="13">
        <v>0</v>
      </c>
      <c r="K18" s="14">
        <v>371200</v>
      </c>
      <c r="L18" s="15">
        <v>1999</v>
      </c>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row>
    <row r="19" spans="1:43" x14ac:dyDescent="0.25">
      <c r="A19" s="10"/>
      <c r="B19" s="10"/>
      <c r="C19" s="24">
        <v>12</v>
      </c>
      <c r="D19" s="13" t="s">
        <v>66</v>
      </c>
      <c r="E19" s="13" t="s">
        <v>8</v>
      </c>
      <c r="F19" s="13">
        <v>159</v>
      </c>
      <c r="G19" s="13">
        <v>971</v>
      </c>
      <c r="H19" s="13">
        <v>775</v>
      </c>
      <c r="I19" s="13">
        <v>1017</v>
      </c>
      <c r="J19" s="13">
        <v>0</v>
      </c>
      <c r="K19" s="14">
        <v>379500</v>
      </c>
      <c r="L19" s="15">
        <v>1956</v>
      </c>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row>
    <row r="20" spans="1:43" x14ac:dyDescent="0.25">
      <c r="A20" s="10"/>
      <c r="B20" s="10"/>
      <c r="C20" s="24">
        <v>13</v>
      </c>
      <c r="D20" s="13" t="s">
        <v>66</v>
      </c>
      <c r="E20" s="13" t="s">
        <v>9</v>
      </c>
      <c r="F20" s="13">
        <v>191</v>
      </c>
      <c r="G20" s="13">
        <v>1280</v>
      </c>
      <c r="H20" s="13">
        <v>1300</v>
      </c>
      <c r="I20" s="13">
        <v>1100</v>
      </c>
      <c r="J20" s="13">
        <v>0</v>
      </c>
      <c r="K20" s="14">
        <v>383900</v>
      </c>
      <c r="L20" s="15">
        <v>2004</v>
      </c>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row>
    <row r="21" spans="1:43" x14ac:dyDescent="0.25">
      <c r="A21" s="10"/>
      <c r="B21" s="10"/>
      <c r="C21" s="24">
        <v>14</v>
      </c>
      <c r="D21" s="13" t="s">
        <v>66</v>
      </c>
      <c r="E21" s="13" t="s">
        <v>16</v>
      </c>
      <c r="F21" s="13">
        <v>219</v>
      </c>
      <c r="G21" s="13">
        <v>1000</v>
      </c>
      <c r="H21" s="13">
        <v>1028</v>
      </c>
      <c r="I21" s="13">
        <v>1080</v>
      </c>
      <c r="J21" s="13">
        <v>0</v>
      </c>
      <c r="K21" s="14">
        <v>439985</v>
      </c>
      <c r="L21" s="15">
        <v>1999</v>
      </c>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row>
    <row r="22" spans="1:43" x14ac:dyDescent="0.25">
      <c r="A22" s="10"/>
      <c r="B22" s="10"/>
      <c r="C22" s="24">
        <v>15</v>
      </c>
      <c r="D22" s="13" t="s">
        <v>66</v>
      </c>
      <c r="E22" s="13" t="s">
        <v>69</v>
      </c>
      <c r="F22" s="13">
        <v>190</v>
      </c>
      <c r="G22" s="13">
        <v>1860</v>
      </c>
      <c r="H22" s="13">
        <v>960</v>
      </c>
      <c r="I22" s="13">
        <v>1107</v>
      </c>
      <c r="J22" s="13">
        <v>1</v>
      </c>
      <c r="K22" s="14">
        <v>449000</v>
      </c>
      <c r="L22" s="15">
        <v>1994</v>
      </c>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row>
    <row r="23" spans="1:43" x14ac:dyDescent="0.25">
      <c r="A23" s="10"/>
      <c r="B23" s="10"/>
      <c r="C23" s="24">
        <v>16</v>
      </c>
      <c r="D23" s="13" t="s">
        <v>45</v>
      </c>
      <c r="E23" s="13" t="s">
        <v>49</v>
      </c>
      <c r="F23" s="13">
        <v>150</v>
      </c>
      <c r="G23" s="13">
        <v>804</v>
      </c>
      <c r="H23" s="13">
        <v>1284</v>
      </c>
      <c r="I23" s="13">
        <v>1393</v>
      </c>
      <c r="J23" s="13">
        <v>0</v>
      </c>
      <c r="K23" s="14">
        <v>454500</v>
      </c>
      <c r="L23" s="15">
        <v>1964</v>
      </c>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row>
    <row r="24" spans="1:43" x14ac:dyDescent="0.25">
      <c r="A24" s="10"/>
      <c r="B24" s="10"/>
      <c r="C24" s="24">
        <v>17</v>
      </c>
      <c r="D24" s="13" t="s">
        <v>66</v>
      </c>
      <c r="E24" s="13" t="s">
        <v>11</v>
      </c>
      <c r="F24" s="13">
        <v>197</v>
      </c>
      <c r="G24" s="13">
        <v>1860</v>
      </c>
      <c r="H24" s="13">
        <v>960</v>
      </c>
      <c r="I24" s="13">
        <v>1107</v>
      </c>
      <c r="J24" s="13">
        <v>1</v>
      </c>
      <c r="K24" s="14">
        <v>469000</v>
      </c>
      <c r="L24" s="15">
        <v>1994</v>
      </c>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row>
    <row r="25" spans="1:43" x14ac:dyDescent="0.25">
      <c r="A25" s="10"/>
      <c r="B25" s="10"/>
      <c r="C25" s="24">
        <v>18</v>
      </c>
      <c r="D25" s="13" t="s">
        <v>45</v>
      </c>
      <c r="E25" s="13" t="s">
        <v>57</v>
      </c>
      <c r="F25" s="13">
        <v>142</v>
      </c>
      <c r="G25" s="13">
        <v>721</v>
      </c>
      <c r="H25" s="13">
        <v>910</v>
      </c>
      <c r="I25" s="13">
        <v>1360</v>
      </c>
      <c r="J25" s="13">
        <v>0</v>
      </c>
      <c r="K25" s="14">
        <v>479500</v>
      </c>
      <c r="L25" s="15">
        <v>1962</v>
      </c>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row>
    <row r="26" spans="1:43" x14ac:dyDescent="0.25">
      <c r="A26" s="10"/>
      <c r="B26" s="10"/>
      <c r="C26" s="24">
        <v>19</v>
      </c>
      <c r="D26" s="13" t="s">
        <v>66</v>
      </c>
      <c r="E26" s="13" t="s">
        <v>10</v>
      </c>
      <c r="F26" s="13">
        <v>235</v>
      </c>
      <c r="G26" s="13">
        <v>1148</v>
      </c>
      <c r="H26" s="13">
        <v>1300</v>
      </c>
      <c r="I26" s="13">
        <v>1100</v>
      </c>
      <c r="J26" s="13">
        <v>0</v>
      </c>
      <c r="K26" s="14">
        <v>485900</v>
      </c>
      <c r="L26" s="15">
        <v>2004</v>
      </c>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row>
    <row r="27" spans="1:43" x14ac:dyDescent="0.25">
      <c r="A27" s="10"/>
      <c r="B27" s="10"/>
      <c r="C27" s="24">
        <v>20</v>
      </c>
      <c r="D27" s="13" t="s">
        <v>51</v>
      </c>
      <c r="E27" s="13" t="s">
        <v>50</v>
      </c>
      <c r="F27" s="13">
        <v>168</v>
      </c>
      <c r="G27" s="13">
        <v>770</v>
      </c>
      <c r="H27" s="13">
        <v>1300</v>
      </c>
      <c r="I27" s="13">
        <v>1215</v>
      </c>
      <c r="J27" s="13">
        <v>1</v>
      </c>
      <c r="K27" s="14">
        <v>510645</v>
      </c>
      <c r="L27" s="15">
        <v>1979</v>
      </c>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row>
    <row r="28" spans="1:43" x14ac:dyDescent="0.25">
      <c r="A28" s="10"/>
      <c r="B28" s="10"/>
      <c r="C28" s="24">
        <v>21</v>
      </c>
      <c r="D28" s="13" t="s">
        <v>45</v>
      </c>
      <c r="E28" s="13" t="s">
        <v>56</v>
      </c>
      <c r="F28" s="13">
        <v>164</v>
      </c>
      <c r="G28" s="13">
        <v>703</v>
      </c>
      <c r="H28" s="13">
        <v>910</v>
      </c>
      <c r="I28" s="13">
        <v>1255</v>
      </c>
      <c r="J28" s="13">
        <v>0</v>
      </c>
      <c r="K28" s="14">
        <v>514500</v>
      </c>
      <c r="L28" s="15">
        <v>1962</v>
      </c>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43" x14ac:dyDescent="0.25">
      <c r="A29" s="10"/>
      <c r="B29" s="10"/>
      <c r="C29" s="24">
        <v>22</v>
      </c>
      <c r="D29" s="13" t="s">
        <v>51</v>
      </c>
      <c r="E29" s="13" t="s">
        <v>52</v>
      </c>
      <c r="F29" s="13">
        <v>172</v>
      </c>
      <c r="G29" s="13">
        <v>1129</v>
      </c>
      <c r="H29" s="13">
        <v>1130</v>
      </c>
      <c r="I29" s="13">
        <v>1122</v>
      </c>
      <c r="J29" s="13">
        <v>1</v>
      </c>
      <c r="K29" s="14">
        <v>532675</v>
      </c>
      <c r="L29" s="15">
        <v>2004</v>
      </c>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43" x14ac:dyDescent="0.25">
      <c r="A30" s="10"/>
      <c r="B30" s="10"/>
      <c r="C30" s="24">
        <v>23</v>
      </c>
      <c r="D30" s="13" t="s">
        <v>45</v>
      </c>
      <c r="E30" s="13" t="s">
        <v>48</v>
      </c>
      <c r="F30" s="13">
        <v>187</v>
      </c>
      <c r="G30" s="13">
        <v>948</v>
      </c>
      <c r="H30" s="13">
        <v>1110</v>
      </c>
      <c r="I30" s="13">
        <v>1137</v>
      </c>
      <c r="J30" s="13">
        <v>1</v>
      </c>
      <c r="K30" s="14">
        <v>573500</v>
      </c>
      <c r="L30" s="15">
        <v>1964</v>
      </c>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43" x14ac:dyDescent="0.25">
      <c r="A31" s="10"/>
      <c r="B31" s="10"/>
      <c r="C31" s="24">
        <v>24</v>
      </c>
      <c r="D31" s="13" t="s">
        <v>45</v>
      </c>
      <c r="E31" s="13" t="s">
        <v>58</v>
      </c>
      <c r="F31" s="13">
        <v>176</v>
      </c>
      <c r="G31" s="13">
        <v>924</v>
      </c>
      <c r="H31" s="13">
        <v>1100</v>
      </c>
      <c r="I31" s="13">
        <v>1063</v>
      </c>
      <c r="J31" s="13">
        <v>1</v>
      </c>
      <c r="K31" s="14">
        <v>574000</v>
      </c>
      <c r="L31" s="15">
        <v>1947</v>
      </c>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43" x14ac:dyDescent="0.25">
      <c r="A32" s="10"/>
      <c r="B32" s="10"/>
      <c r="C32" s="24">
        <v>25</v>
      </c>
      <c r="D32" s="13" t="s">
        <v>66</v>
      </c>
      <c r="E32" s="13" t="s">
        <v>12</v>
      </c>
      <c r="F32" s="13">
        <v>237</v>
      </c>
      <c r="G32" s="13">
        <v>1445</v>
      </c>
      <c r="H32" s="13">
        <v>900</v>
      </c>
      <c r="I32" s="13">
        <v>1107</v>
      </c>
      <c r="J32" s="13">
        <v>1</v>
      </c>
      <c r="K32" s="14">
        <v>579900</v>
      </c>
      <c r="L32" s="15">
        <v>2006</v>
      </c>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x14ac:dyDescent="0.25">
      <c r="A33" s="10"/>
      <c r="B33" s="10"/>
      <c r="C33" s="24">
        <v>26</v>
      </c>
      <c r="D33" s="13" t="s">
        <v>66</v>
      </c>
      <c r="E33" s="13" t="s">
        <v>13</v>
      </c>
      <c r="F33" s="13">
        <v>242</v>
      </c>
      <c r="G33" s="13">
        <v>1445</v>
      </c>
      <c r="H33" s="13">
        <v>960</v>
      </c>
      <c r="I33" s="13">
        <v>1004</v>
      </c>
      <c r="J33" s="13">
        <v>1</v>
      </c>
      <c r="K33" s="14">
        <v>599500</v>
      </c>
      <c r="L33" s="15">
        <v>2007</v>
      </c>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x14ac:dyDescent="0.25">
      <c r="A34" s="10"/>
      <c r="B34" s="10"/>
      <c r="C34" s="24">
        <v>27</v>
      </c>
      <c r="D34" s="13" t="s">
        <v>46</v>
      </c>
      <c r="E34" s="13" t="s">
        <v>47</v>
      </c>
      <c r="F34" s="13">
        <v>218</v>
      </c>
      <c r="G34" s="13">
        <v>828</v>
      </c>
      <c r="H34" s="13">
        <v>1143</v>
      </c>
      <c r="I34" s="13">
        <v>1380</v>
      </c>
      <c r="J34" s="13">
        <v>1</v>
      </c>
      <c r="K34" s="14">
        <v>756500</v>
      </c>
      <c r="L34" s="13">
        <v>1971</v>
      </c>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x14ac:dyDescent="0.25">
      <c r="A35" s="10"/>
      <c r="B35" s="10"/>
      <c r="C35" s="25">
        <v>28</v>
      </c>
      <c r="D35" s="16" t="s">
        <v>45</v>
      </c>
      <c r="E35" s="13" t="s">
        <v>44</v>
      </c>
      <c r="F35" s="13">
        <v>215</v>
      </c>
      <c r="G35" s="13">
        <v>1367</v>
      </c>
      <c r="H35" s="13">
        <v>1087</v>
      </c>
      <c r="I35" s="13">
        <v>1421</v>
      </c>
      <c r="J35" s="13">
        <v>1</v>
      </c>
      <c r="K35" s="14">
        <v>757000</v>
      </c>
      <c r="L35" s="15">
        <v>1982</v>
      </c>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x14ac:dyDescent="0.25">
      <c r="A37" s="10"/>
      <c r="B37" s="10"/>
      <c r="C37" s="10"/>
      <c r="D37" s="10"/>
      <c r="E37" s="10"/>
      <c r="F37" s="10"/>
      <c r="G37" s="10"/>
      <c r="H37" s="49" t="s">
        <v>74</v>
      </c>
      <c r="I37" s="48"/>
      <c r="J37" s="5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x14ac:dyDescent="0.25">
      <c r="A38" s="10"/>
      <c r="B38" s="10"/>
      <c r="C38" s="10"/>
      <c r="D38" s="10"/>
      <c r="E38" s="26" t="s">
        <v>20</v>
      </c>
      <c r="F38" s="10"/>
      <c r="G38" s="10"/>
      <c r="H38" s="51" t="s">
        <v>84</v>
      </c>
      <c r="I38" s="52"/>
      <c r="J38" s="52"/>
      <c r="K38" s="53"/>
      <c r="L38" s="53"/>
      <c r="M38" s="53"/>
      <c r="N38" s="54"/>
      <c r="O38" s="55"/>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5.75" thickBot="1" x14ac:dyDescent="0.3">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x14ac:dyDescent="0.25">
      <c r="A40" s="10"/>
      <c r="B40" s="10"/>
      <c r="C40" s="10"/>
      <c r="D40" s="10"/>
      <c r="E40" s="34" t="s">
        <v>21</v>
      </c>
      <c r="F40" s="34"/>
      <c r="G40" s="10"/>
      <c r="H40" s="56" t="s">
        <v>75</v>
      </c>
      <c r="I40" s="43"/>
      <c r="J40" s="44"/>
      <c r="K40" s="27"/>
      <c r="L40" s="27"/>
      <c r="M40" s="27"/>
      <c r="N40" s="27"/>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5.75" thickBot="1" x14ac:dyDescent="0.3">
      <c r="A41" s="10"/>
      <c r="B41" s="10"/>
      <c r="C41" s="10"/>
      <c r="D41" s="10"/>
      <c r="E41" s="35" t="s">
        <v>22</v>
      </c>
      <c r="F41" s="35">
        <v>0.97972074899332351</v>
      </c>
      <c r="G41" s="10"/>
      <c r="H41" s="57" t="s">
        <v>83</v>
      </c>
      <c r="I41" s="45"/>
      <c r="J41" s="45"/>
      <c r="K41" s="46"/>
      <c r="L41" s="46"/>
      <c r="M41" s="46"/>
      <c r="N41" s="47"/>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x14ac:dyDescent="0.25">
      <c r="A42" s="10"/>
      <c r="B42" s="10"/>
      <c r="C42" s="10"/>
      <c r="D42" s="10"/>
      <c r="E42" s="35" t="s">
        <v>23</v>
      </c>
      <c r="F42" s="35">
        <v>0.95985274600803883</v>
      </c>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x14ac:dyDescent="0.25">
      <c r="A43" s="10"/>
      <c r="B43" s="10"/>
      <c r="C43" s="10"/>
      <c r="D43" s="10"/>
      <c r="E43" s="35" t="s">
        <v>24</v>
      </c>
      <c r="F43" s="35">
        <v>0.95072837010077493</v>
      </c>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x14ac:dyDescent="0.25">
      <c r="A44" s="10"/>
      <c r="B44" s="10"/>
      <c r="C44" s="10"/>
      <c r="D44" s="10"/>
      <c r="E44" s="35" t="s">
        <v>25</v>
      </c>
      <c r="F44" s="35">
        <v>36724.297980891017</v>
      </c>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5.75" thickBot="1" x14ac:dyDescent="0.3">
      <c r="A45" s="10"/>
      <c r="B45" s="10"/>
      <c r="C45" s="10"/>
      <c r="D45" s="10"/>
      <c r="E45" s="36" t="s">
        <v>26</v>
      </c>
      <c r="F45" s="36">
        <v>28</v>
      </c>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x14ac:dyDescent="0.2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5.75" thickBot="1" x14ac:dyDescent="0.3">
      <c r="A47" s="10"/>
      <c r="B47" s="10"/>
      <c r="C47" s="10"/>
      <c r="D47" s="10"/>
      <c r="E47" s="26" t="s">
        <v>27</v>
      </c>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x14ac:dyDescent="0.25">
      <c r="A48" s="10"/>
      <c r="B48" s="10"/>
      <c r="C48" s="10"/>
      <c r="D48" s="10"/>
      <c r="E48" s="37"/>
      <c r="F48" s="37" t="s">
        <v>32</v>
      </c>
      <c r="G48" s="37" t="s">
        <v>33</v>
      </c>
      <c r="H48" s="37" t="s">
        <v>34</v>
      </c>
      <c r="I48" s="37" t="s">
        <v>35</v>
      </c>
      <c r="J48" s="37" t="s">
        <v>36</v>
      </c>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x14ac:dyDescent="0.25">
      <c r="A49" s="10"/>
      <c r="B49" s="10"/>
      <c r="C49" s="10"/>
      <c r="D49" s="10"/>
      <c r="E49" s="35" t="s">
        <v>28</v>
      </c>
      <c r="F49" s="35">
        <v>5</v>
      </c>
      <c r="G49" s="35">
        <v>709379203147.2644</v>
      </c>
      <c r="H49" s="35">
        <v>141875840629.45288</v>
      </c>
      <c r="I49" s="35">
        <v>105.19653681123565</v>
      </c>
      <c r="J49" s="35">
        <v>1.330857019656181E-14</v>
      </c>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x14ac:dyDescent="0.25">
      <c r="A50" s="10"/>
      <c r="B50" s="10"/>
      <c r="C50" s="10"/>
      <c r="D50" s="10"/>
      <c r="E50" s="35" t="s">
        <v>29</v>
      </c>
      <c r="F50" s="35">
        <v>22</v>
      </c>
      <c r="G50" s="35">
        <v>29670829368.16407</v>
      </c>
      <c r="H50" s="35">
        <v>1348674062.189276</v>
      </c>
      <c r="I50" s="35"/>
      <c r="J50" s="35"/>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5.75" thickBot="1" x14ac:dyDescent="0.3">
      <c r="A51" s="10"/>
      <c r="B51" s="10"/>
      <c r="C51" s="10"/>
      <c r="D51" s="10"/>
      <c r="E51" s="36" t="s">
        <v>30</v>
      </c>
      <c r="F51" s="36">
        <v>27</v>
      </c>
      <c r="G51" s="36">
        <v>739050032515.42847</v>
      </c>
      <c r="H51" s="36"/>
      <c r="I51" s="36"/>
      <c r="J51" s="36"/>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5.75" thickBot="1" x14ac:dyDescent="0.3">
      <c r="A52" s="10"/>
      <c r="B52" s="10"/>
      <c r="C52" s="10"/>
      <c r="D52" s="10"/>
      <c r="E52" s="20"/>
      <c r="F52" s="20"/>
      <c r="G52" s="20"/>
      <c r="H52" s="20"/>
      <c r="I52" s="20"/>
      <c r="J52" s="2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x14ac:dyDescent="0.25">
      <c r="A53" s="10"/>
      <c r="B53" s="10"/>
      <c r="C53" s="10"/>
      <c r="D53" s="10"/>
      <c r="E53" s="37"/>
      <c r="F53" s="37" t="s">
        <v>37</v>
      </c>
      <c r="G53" s="37" t="s">
        <v>25</v>
      </c>
      <c r="H53" s="37" t="s">
        <v>38</v>
      </c>
      <c r="I53" s="37" t="s">
        <v>39</v>
      </c>
      <c r="J53" s="37" t="s">
        <v>40</v>
      </c>
      <c r="K53" s="37" t="s">
        <v>41</v>
      </c>
      <c r="L53" s="37" t="s">
        <v>42</v>
      </c>
      <c r="M53" s="37" t="s">
        <v>43</v>
      </c>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x14ac:dyDescent="0.25">
      <c r="A54" s="10"/>
      <c r="B54" s="10"/>
      <c r="C54" s="10"/>
      <c r="D54" s="10"/>
      <c r="E54" s="35" t="s">
        <v>31</v>
      </c>
      <c r="F54" s="35">
        <v>-170453.52890734197</v>
      </c>
      <c r="G54" s="35">
        <v>55925.938191533693</v>
      </c>
      <c r="H54" s="35">
        <v>-3.0478438881718386</v>
      </c>
      <c r="I54" s="35">
        <v>5.9010890606440288E-3</v>
      </c>
      <c r="J54" s="35">
        <v>-286436.82538378751</v>
      </c>
      <c r="K54" s="35">
        <v>-54470.232430896416</v>
      </c>
      <c r="L54" s="35">
        <v>-286436.82538378751</v>
      </c>
      <c r="M54" s="35">
        <v>-54470.232430896416</v>
      </c>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x14ac:dyDescent="0.25">
      <c r="A55" s="10"/>
      <c r="B55" s="10"/>
      <c r="C55" s="10"/>
      <c r="D55" s="10"/>
      <c r="E55" s="35" t="s">
        <v>1</v>
      </c>
      <c r="F55" s="35">
        <v>2312.2409224473649</v>
      </c>
      <c r="G55" s="35">
        <v>294.70327286607784</v>
      </c>
      <c r="H55" s="35">
        <v>7.8459967544986098</v>
      </c>
      <c r="I55" s="35">
        <v>8.1389886912580353E-8</v>
      </c>
      <c r="J55" s="35">
        <v>1701.0637446529734</v>
      </c>
      <c r="K55" s="35">
        <v>2923.4181002417563</v>
      </c>
      <c r="L55" s="35">
        <v>1701.0637446529734</v>
      </c>
      <c r="M55" s="35">
        <v>2923.4181002417563</v>
      </c>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x14ac:dyDescent="0.25">
      <c r="A56" s="10"/>
      <c r="B56" s="10"/>
      <c r="C56" s="10"/>
      <c r="D56" s="10"/>
      <c r="E56" s="35" t="s">
        <v>3</v>
      </c>
      <c r="F56" s="35">
        <v>-142.93436927931543</v>
      </c>
      <c r="G56" s="35">
        <v>30.36550425417655</v>
      </c>
      <c r="H56" s="35">
        <v>-4.7071297773576699</v>
      </c>
      <c r="I56" s="35">
        <v>1.0731698021313379E-4</v>
      </c>
      <c r="J56" s="35">
        <v>-205.90857045422013</v>
      </c>
      <c r="K56" s="35">
        <v>-79.960168104410755</v>
      </c>
      <c r="L56" s="35">
        <v>-205.90857045422013</v>
      </c>
      <c r="M56" s="35">
        <v>-79.960168104410755</v>
      </c>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x14ac:dyDescent="0.25">
      <c r="A57" s="10"/>
      <c r="B57" s="10"/>
      <c r="C57" s="10"/>
      <c r="D57" s="10"/>
      <c r="E57" s="35" t="s">
        <v>64</v>
      </c>
      <c r="F57" s="35">
        <v>-129.23198064674219</v>
      </c>
      <c r="G57" s="35">
        <v>42.018733304098561</v>
      </c>
      <c r="H57" s="35">
        <v>-3.0755801159321652</v>
      </c>
      <c r="I57" s="35">
        <v>5.531759323731792E-3</v>
      </c>
      <c r="J57" s="35">
        <v>-216.37349959066088</v>
      </c>
      <c r="K57" s="35">
        <v>-42.090461702823482</v>
      </c>
      <c r="L57" s="35">
        <v>-216.37349959066088</v>
      </c>
      <c r="M57" s="35">
        <v>-42.090461702823482</v>
      </c>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x14ac:dyDescent="0.25">
      <c r="A58" s="10"/>
      <c r="B58" s="10"/>
      <c r="C58" s="10"/>
      <c r="D58" s="10"/>
      <c r="E58" s="35" t="s">
        <v>4</v>
      </c>
      <c r="F58" s="35">
        <v>396.27723999547953</v>
      </c>
      <c r="G58" s="35">
        <v>37.775403542969144</v>
      </c>
      <c r="H58" s="35">
        <v>10.49035093813672</v>
      </c>
      <c r="I58" s="35">
        <v>5.0169253743379622E-10</v>
      </c>
      <c r="J58" s="35">
        <v>317.93584832071593</v>
      </c>
      <c r="K58" s="35">
        <v>474.61863167024313</v>
      </c>
      <c r="L58" s="35">
        <v>317.93584832071593</v>
      </c>
      <c r="M58" s="35">
        <v>474.61863167024313</v>
      </c>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5.75" thickBot="1" x14ac:dyDescent="0.3">
      <c r="A59" s="10"/>
      <c r="B59" s="10"/>
      <c r="C59" s="10"/>
      <c r="D59" s="10"/>
      <c r="E59" s="36" t="s">
        <v>65</v>
      </c>
      <c r="F59" s="36">
        <v>135919.37134570366</v>
      </c>
      <c r="G59" s="36">
        <v>17591.197239190638</v>
      </c>
      <c r="H59" s="36">
        <v>7.7265560437748375</v>
      </c>
      <c r="I59" s="36">
        <v>1.0463957183602277E-7</v>
      </c>
      <c r="J59" s="36">
        <v>99437.46132783033</v>
      </c>
      <c r="K59" s="36">
        <v>172401.281363577</v>
      </c>
      <c r="L59" s="36">
        <v>99437.46132783033</v>
      </c>
      <c r="M59" s="36">
        <v>172401.281363577</v>
      </c>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x14ac:dyDescent="0.2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x14ac:dyDescent="0.2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x14ac:dyDescent="0.25">
      <c r="A63" s="10"/>
      <c r="B63" s="10"/>
      <c r="C63" s="10"/>
      <c r="D63" s="10"/>
      <c r="E63" s="26" t="s">
        <v>59</v>
      </c>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5.75" thickBot="1" x14ac:dyDescent="0.3">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x14ac:dyDescent="0.25">
      <c r="A65" s="10"/>
      <c r="B65" s="10"/>
      <c r="C65" s="10"/>
      <c r="D65" s="10"/>
      <c r="E65" s="37" t="s">
        <v>60</v>
      </c>
      <c r="F65" s="37" t="s">
        <v>61</v>
      </c>
      <c r="G65" s="37" t="s">
        <v>62</v>
      </c>
      <c r="H65" s="37" t="s">
        <v>63</v>
      </c>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x14ac:dyDescent="0.25">
      <c r="A66" s="10"/>
      <c r="B66" s="10"/>
      <c r="C66" s="10"/>
      <c r="D66" s="10"/>
      <c r="E66" s="13" t="s">
        <v>55</v>
      </c>
      <c r="F66" s="35">
        <v>116005.52334527814</v>
      </c>
      <c r="G66" s="35">
        <v>13494.476654721861</v>
      </c>
      <c r="H66" s="35">
        <v>0.40707373822416915</v>
      </c>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x14ac:dyDescent="0.25">
      <c r="A67" s="10"/>
      <c r="B67" s="10"/>
      <c r="C67" s="10"/>
      <c r="D67" s="10"/>
      <c r="E67" s="13" t="s">
        <v>54</v>
      </c>
      <c r="F67" s="35">
        <v>135667.03684414795</v>
      </c>
      <c r="G67" s="35">
        <v>33721.963155852049</v>
      </c>
      <c r="H67" s="35">
        <v>1.0172551298836074</v>
      </c>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x14ac:dyDescent="0.25">
      <c r="A68" s="10"/>
      <c r="B68" s="10"/>
      <c r="C68" s="10"/>
      <c r="D68" s="10"/>
      <c r="E68" s="13" t="s">
        <v>19</v>
      </c>
      <c r="F68" s="35">
        <v>231393.32219625695</v>
      </c>
      <c r="G68" s="35">
        <v>-29993.322196256951</v>
      </c>
      <c r="H68" s="35">
        <v>-0.90477712478905459</v>
      </c>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x14ac:dyDescent="0.25">
      <c r="A69" s="10"/>
      <c r="B69" s="10"/>
      <c r="C69" s="10"/>
      <c r="D69" s="10"/>
      <c r="E69" s="13" t="s">
        <v>5</v>
      </c>
      <c r="F69" s="35">
        <v>191697.87814174898</v>
      </c>
      <c r="G69" s="35">
        <v>27802.121858251019</v>
      </c>
      <c r="H69" s="35">
        <v>0.83867748005195952</v>
      </c>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x14ac:dyDescent="0.25">
      <c r="A70" s="10"/>
      <c r="B70" s="10"/>
      <c r="C70" s="10"/>
      <c r="D70" s="10"/>
      <c r="E70" s="13" t="s">
        <v>17</v>
      </c>
      <c r="F70" s="35">
        <v>251725.88397625877</v>
      </c>
      <c r="G70" s="35">
        <v>-22525.883976258774</v>
      </c>
      <c r="H70" s="35">
        <v>-0.67951474011487478</v>
      </c>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x14ac:dyDescent="0.25">
      <c r="A71" s="10"/>
      <c r="B71" s="10"/>
      <c r="C71" s="10"/>
      <c r="D71" s="10"/>
      <c r="E71" s="13" t="s">
        <v>6</v>
      </c>
      <c r="F71" s="35">
        <v>232693.5663312719</v>
      </c>
      <c r="G71" s="35">
        <v>21806.433668728103</v>
      </c>
      <c r="H71" s="35">
        <v>0.65781183650130193</v>
      </c>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x14ac:dyDescent="0.25">
      <c r="A72" s="10"/>
      <c r="B72" s="10"/>
      <c r="C72" s="10"/>
      <c r="D72" s="10"/>
      <c r="E72" s="13" t="s">
        <v>0</v>
      </c>
      <c r="F72" s="35">
        <v>271394.59271504945</v>
      </c>
      <c r="G72" s="35">
        <v>-11444.592715049454</v>
      </c>
      <c r="H72" s="35">
        <v>-0.34523703720945065</v>
      </c>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x14ac:dyDescent="0.25">
      <c r="A73" s="10"/>
      <c r="B73" s="10"/>
      <c r="C73" s="10"/>
      <c r="D73" s="10"/>
      <c r="E73" s="13" t="s">
        <v>14</v>
      </c>
      <c r="F73" s="35">
        <v>281012.70678733155</v>
      </c>
      <c r="G73" s="35">
        <v>-4322.7067873315536</v>
      </c>
      <c r="H73" s="35">
        <v>-0.13039856647944328</v>
      </c>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x14ac:dyDescent="0.25">
      <c r="A74" s="10"/>
      <c r="B74" s="10"/>
      <c r="C74" s="10"/>
      <c r="D74" s="10"/>
      <c r="E74" s="13" t="s">
        <v>18</v>
      </c>
      <c r="F74" s="35">
        <v>393887.02075395663</v>
      </c>
      <c r="G74" s="35">
        <v>-70037.020753956633</v>
      </c>
      <c r="H74" s="35">
        <v>-2.1127334228571812</v>
      </c>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x14ac:dyDescent="0.25">
      <c r="A75" s="10"/>
      <c r="B75" s="10"/>
      <c r="C75" s="10"/>
      <c r="D75" s="10"/>
      <c r="E75" s="13" t="s">
        <v>7</v>
      </c>
      <c r="F75" s="35">
        <v>370209.58491857129</v>
      </c>
      <c r="G75" s="35">
        <v>-20709.584918571287</v>
      </c>
      <c r="H75" s="35">
        <v>-0.6247243494933038</v>
      </c>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x14ac:dyDescent="0.25">
      <c r="A76" s="10"/>
      <c r="B76" s="10"/>
      <c r="C76" s="10"/>
      <c r="D76" s="10"/>
      <c r="E76" s="13" t="s">
        <v>15</v>
      </c>
      <c r="F76" s="35">
        <v>422853.11057845899</v>
      </c>
      <c r="G76" s="35">
        <v>-51653.110578458989</v>
      </c>
      <c r="H76" s="35">
        <v>-1.5581652665812895</v>
      </c>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x14ac:dyDescent="0.25">
      <c r="A77" s="10"/>
      <c r="B77" s="10"/>
      <c r="C77" s="10"/>
      <c r="D77" s="10"/>
      <c r="E77" s="13" t="s">
        <v>8</v>
      </c>
      <c r="F77" s="35">
        <v>361262.67326575128</v>
      </c>
      <c r="G77" s="35">
        <v>18237.326734248723</v>
      </c>
      <c r="H77" s="35">
        <v>0.55014632718850143</v>
      </c>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x14ac:dyDescent="0.25">
      <c r="A78" s="10"/>
      <c r="B78" s="10"/>
      <c r="C78" s="10"/>
      <c r="D78" s="10"/>
      <c r="E78" s="13" t="s">
        <v>9</v>
      </c>
      <c r="F78" s="35">
        <v>356131.88375684357</v>
      </c>
      <c r="G78" s="35">
        <v>27768.11624315643</v>
      </c>
      <c r="H78" s="35">
        <v>0.83765166829124016</v>
      </c>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x14ac:dyDescent="0.25">
      <c r="A79" s="10"/>
      <c r="B79" s="10"/>
      <c r="C79" s="10"/>
      <c r="D79" s="10"/>
      <c r="E79" s="13" t="s">
        <v>16</v>
      </c>
      <c r="F79" s="35">
        <v>488121.80691958242</v>
      </c>
      <c r="G79" s="35">
        <v>-48136.806919582421</v>
      </c>
      <c r="H79" s="35">
        <v>-1.4520926183582592</v>
      </c>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x14ac:dyDescent="0.25">
      <c r="A80" s="10"/>
      <c r="B80" s="10"/>
      <c r="C80" s="10"/>
      <c r="D80" s="10"/>
      <c r="E80" s="13" t="s">
        <v>69</v>
      </c>
      <c r="F80" s="35">
        <v>453549.89409795764</v>
      </c>
      <c r="G80" s="35">
        <v>-4549.8940979576437</v>
      </c>
      <c r="H80" s="35">
        <v>-0.13725188804055011</v>
      </c>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x14ac:dyDescent="0.25">
      <c r="A81" s="10"/>
      <c r="B81" s="10"/>
      <c r="C81" s="10"/>
      <c r="D81" s="10"/>
      <c r="E81" s="13" t="s">
        <v>49</v>
      </c>
      <c r="F81" s="35">
        <v>447543.70872247918</v>
      </c>
      <c r="G81" s="35">
        <v>6956.2912775208242</v>
      </c>
      <c r="H81" s="35">
        <v>0.20984315042152696</v>
      </c>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x14ac:dyDescent="0.25">
      <c r="A82" s="10"/>
      <c r="B82" s="10"/>
      <c r="C82" s="10"/>
      <c r="D82" s="10"/>
      <c r="E82" s="13" t="s">
        <v>11</v>
      </c>
      <c r="F82" s="35">
        <v>469735.58055508923</v>
      </c>
      <c r="G82" s="35">
        <v>-735.58055508922553</v>
      </c>
      <c r="H82" s="35">
        <v>-2.21894878909887E-2</v>
      </c>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x14ac:dyDescent="0.25">
      <c r="A83" s="10"/>
      <c r="B83" s="10"/>
      <c r="C83" s="10"/>
      <c r="D83" s="10"/>
      <c r="E83" s="13" t="s">
        <v>57</v>
      </c>
      <c r="F83" s="35">
        <v>476164.94583511417</v>
      </c>
      <c r="G83" s="35">
        <v>3335.0541648858343</v>
      </c>
      <c r="H83" s="35">
        <v>0.10060508464439916</v>
      </c>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x14ac:dyDescent="0.25">
      <c r="A84" s="10"/>
      <c r="B84" s="10"/>
      <c r="C84" s="10"/>
      <c r="D84" s="10"/>
      <c r="E84" s="13" t="s">
        <v>10</v>
      </c>
      <c r="F84" s="35">
        <v>476737.82108939736</v>
      </c>
      <c r="G84" s="35">
        <v>9162.1789106026408</v>
      </c>
      <c r="H84" s="35">
        <v>0.27638585140036587</v>
      </c>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x14ac:dyDescent="0.25">
      <c r="A85" s="10"/>
      <c r="B85" s="10"/>
      <c r="C85" s="10"/>
      <c r="D85" s="10"/>
      <c r="E85" s="13" t="s">
        <v>50</v>
      </c>
      <c r="F85" s="35">
        <v>557338.12481818884</v>
      </c>
      <c r="G85" s="35">
        <v>-46693.124818188837</v>
      </c>
      <c r="H85" s="35">
        <v>-1.408542573042795</v>
      </c>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x14ac:dyDescent="0.25">
      <c r="A86" s="10"/>
      <c r="B86" s="10"/>
      <c r="C86" s="10"/>
      <c r="D86" s="10"/>
      <c r="E86" s="13" t="s">
        <v>56</v>
      </c>
      <c r="F86" s="35">
        <v>487997.95457645855</v>
      </c>
      <c r="G86" s="35">
        <v>26502.045423541451</v>
      </c>
      <c r="H86" s="35">
        <v>0.79945943641858952</v>
      </c>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x14ac:dyDescent="0.25">
      <c r="A87" s="10"/>
      <c r="B87" s="10"/>
      <c r="C87" s="10"/>
      <c r="D87" s="10"/>
      <c r="E87" s="13" t="s">
        <v>52</v>
      </c>
      <c r="F87" s="35">
        <v>500389.30332707072</v>
      </c>
      <c r="G87" s="35">
        <v>32285.696672929276</v>
      </c>
      <c r="H87" s="35">
        <v>0.97392878376073855</v>
      </c>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x14ac:dyDescent="0.25">
      <c r="A88" s="10"/>
      <c r="B88" s="10"/>
      <c r="C88" s="10"/>
      <c r="D88" s="10"/>
      <c r="E88" s="13" t="s">
        <v>48</v>
      </c>
      <c r="F88" s="35">
        <v>569472.83621620433</v>
      </c>
      <c r="G88" s="35">
        <v>4027.1637837956659</v>
      </c>
      <c r="H88" s="35">
        <v>0.12148323035092025</v>
      </c>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x14ac:dyDescent="0.25">
      <c r="A89" s="10"/>
      <c r="B89" s="10"/>
      <c r="C89" s="10"/>
      <c r="D89" s="10"/>
      <c r="E89" s="13" t="s">
        <v>58</v>
      </c>
      <c r="F89" s="35">
        <v>519436.41497878882</v>
      </c>
      <c r="G89" s="35">
        <v>54563.585021211184</v>
      </c>
      <c r="H89" s="35">
        <v>1.6459624996071791</v>
      </c>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x14ac:dyDescent="0.25">
      <c r="A90" s="10"/>
      <c r="B90" s="10"/>
      <c r="C90" s="10"/>
      <c r="D90" s="10"/>
      <c r="E90" s="13" t="s">
        <v>12</v>
      </c>
      <c r="F90" s="35">
        <v>629296.89954270422</v>
      </c>
      <c r="G90" s="35">
        <v>-49396.899542704225</v>
      </c>
      <c r="H90" s="35">
        <v>-1.4901045122410357</v>
      </c>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x14ac:dyDescent="0.25">
      <c r="A91" s="10"/>
      <c r="B91" s="10"/>
      <c r="C91" s="10"/>
      <c r="D91" s="10"/>
      <c r="E91" s="13" t="s">
        <v>13</v>
      </c>
      <c r="F91" s="35">
        <v>592287.62959660217</v>
      </c>
      <c r="G91" s="35">
        <v>7212.3704033978283</v>
      </c>
      <c r="H91" s="35">
        <v>0.21756802110152132</v>
      </c>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x14ac:dyDescent="0.25">
      <c r="A92" s="10"/>
      <c r="B92" s="10"/>
      <c r="C92" s="10"/>
      <c r="D92" s="10"/>
      <c r="E92" s="13" t="s">
        <v>47</v>
      </c>
      <c r="F92" s="35">
        <v>750335.14308314957</v>
      </c>
      <c r="G92" s="35">
        <v>6164.8569168504328</v>
      </c>
      <c r="H92" s="35">
        <v>0.18596877929914479</v>
      </c>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5.75" thickBot="1" x14ac:dyDescent="0.3">
      <c r="A93" s="10"/>
      <c r="B93" s="10"/>
      <c r="C93" s="10"/>
      <c r="D93" s="10"/>
      <c r="E93" s="45" t="s">
        <v>44</v>
      </c>
      <c r="F93" s="36">
        <v>689841.15303028864</v>
      </c>
      <c r="G93" s="36">
        <v>67158.846969711361</v>
      </c>
      <c r="H93" s="36">
        <v>2.0259105699530222</v>
      </c>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x14ac:dyDescent="0.2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x14ac:dyDescent="0.2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x14ac:dyDescent="0.2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x14ac:dyDescent="0.2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x14ac:dyDescent="0.2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x14ac:dyDescent="0.2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x14ac:dyDescent="0.2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x14ac:dyDescent="0.2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x14ac:dyDescent="0.2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x14ac:dyDescent="0.2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x14ac:dyDescent="0.2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x14ac:dyDescent="0.2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x14ac:dyDescent="0.2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x14ac:dyDescent="0.2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row>
    <row r="108" spans="1:43" x14ac:dyDescent="0.2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row>
    <row r="109" spans="1:43" x14ac:dyDescent="0.2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row>
    <row r="110" spans="1:43" x14ac:dyDescent="0.2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row>
    <row r="111" spans="1:43" x14ac:dyDescent="0.2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row>
    <row r="112" spans="1:43" x14ac:dyDescent="0.2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row>
    <row r="113" spans="1:29" x14ac:dyDescent="0.2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row>
    <row r="114" spans="1:29" x14ac:dyDescent="0.2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row>
    <row r="115" spans="1:29" x14ac:dyDescent="0.2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row>
    <row r="116" spans="1:29" x14ac:dyDescent="0.2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row>
    <row r="117" spans="1:29" x14ac:dyDescent="0.2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row>
    <row r="204" spans="8:11" x14ac:dyDescent="0.25">
      <c r="H204" s="64">
        <v>27</v>
      </c>
      <c r="I204" s="64">
        <v>754605.0462826594</v>
      </c>
      <c r="J204" s="64">
        <v>1894.9537173405988</v>
      </c>
      <c r="K204" s="64">
        <v>5.5525216127357009E-2</v>
      </c>
    </row>
    <row r="205" spans="8:11" ht="15.75" thickBot="1" x14ac:dyDescent="0.3">
      <c r="H205" s="65">
        <v>28</v>
      </c>
      <c r="I205" s="65">
        <v>694820.36032974545</v>
      </c>
      <c r="J205" s="65">
        <v>62179.639670254546</v>
      </c>
      <c r="K205" s="65">
        <v>1.8219642515899541</v>
      </c>
    </row>
  </sheetData>
  <pageMargins left="0.7" right="0.7" top="0.75" bottom="0.75" header="0.3" footer="0.3"/>
  <pageSetup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75"/>
  <sheetViews>
    <sheetView workbookViewId="0">
      <selection activeCell="E25" sqref="E25"/>
    </sheetView>
  </sheetViews>
  <sheetFormatPr defaultColWidth="8.7109375" defaultRowHeight="15" x14ac:dyDescent="0.25"/>
  <cols>
    <col min="1" max="3" width="8.7109375" customWidth="1"/>
    <col min="4" max="4" width="22.42578125" customWidth="1"/>
    <col min="5" max="5" width="9.42578125" customWidth="1"/>
    <col min="6" max="6" width="8.7109375" customWidth="1"/>
    <col min="7" max="7" width="22.85546875" customWidth="1"/>
    <col min="8" max="8" width="9.5703125" customWidth="1"/>
    <col min="9" max="9" width="10.5703125" customWidth="1"/>
    <col min="10" max="10" width="8.7109375" customWidth="1"/>
    <col min="11" max="11" width="11.85546875" bestFit="1" customWidth="1"/>
  </cols>
  <sheetData>
    <row r="1" spans="1:37" x14ac:dyDescent="0.2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row>
    <row r="2" spans="1:37" x14ac:dyDescent="0.25">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row>
    <row r="3" spans="1:37" x14ac:dyDescent="0.25">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row>
    <row r="4" spans="1:37" x14ac:dyDescent="0.25">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row>
    <row r="5" spans="1:37" x14ac:dyDescent="0.25">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row>
    <row r="6" spans="1:37" x14ac:dyDescent="0.25">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1:37" x14ac:dyDescent="0.25">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row>
    <row r="8" spans="1:37" x14ac:dyDescent="0.25">
      <c r="A8" s="10"/>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row>
    <row r="9" spans="1:37" x14ac:dyDescent="0.25">
      <c r="A9" s="10"/>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row>
    <row r="10" spans="1:37" x14ac:dyDescent="0.2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row>
    <row r="11" spans="1:37" x14ac:dyDescent="0.25">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row>
    <row r="12" spans="1:37" x14ac:dyDescent="0.25">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row>
    <row r="13" spans="1:37"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row>
    <row r="14" spans="1:37" x14ac:dyDescent="0.25">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row>
    <row r="15" spans="1:37" x14ac:dyDescent="0.25">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row>
    <row r="16" spans="1:37" x14ac:dyDescent="0.25">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row>
    <row r="17" spans="1:37" x14ac:dyDescent="0.25">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row>
    <row r="18" spans="1:37" x14ac:dyDescent="0.25">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row>
    <row r="19" spans="1:37" x14ac:dyDescent="0.25">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row>
    <row r="20" spans="1:37" x14ac:dyDescent="0.25">
      <c r="A20" s="10"/>
      <c r="B20" s="10"/>
      <c r="C20" s="10"/>
      <c r="D20" s="42" t="s">
        <v>77</v>
      </c>
      <c r="E20" s="43">
        <f>'Old Design Regression'!G36</f>
        <v>8143718134.6546631</v>
      </c>
      <c r="F20" s="43"/>
      <c r="G20" s="43" t="s">
        <v>80</v>
      </c>
      <c r="H20" s="44">
        <f>(E23-(E21+E20))/5</f>
        <v>2478804483.0119581</v>
      </c>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row>
    <row r="21" spans="1:37" x14ac:dyDescent="0.25">
      <c r="A21" s="10"/>
      <c r="B21" s="10"/>
      <c r="C21" s="10"/>
      <c r="D21" s="30" t="s">
        <v>78</v>
      </c>
      <c r="E21" s="13">
        <f>'New Designs Regression'!G37</f>
        <v>9133088818.4496155</v>
      </c>
      <c r="F21" s="13"/>
      <c r="G21" s="13" t="s">
        <v>81</v>
      </c>
      <c r="H21" s="15">
        <f>(E21+E20)/18</f>
        <v>959822608.50579321</v>
      </c>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row>
    <row r="22" spans="1:37" x14ac:dyDescent="0.25">
      <c r="A22" s="10"/>
      <c r="B22" s="10"/>
      <c r="C22" s="10"/>
      <c r="D22" s="30"/>
      <c r="E22" s="13"/>
      <c r="F22" s="13"/>
      <c r="G22" s="13"/>
      <c r="H22" s="15"/>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row>
    <row r="23" spans="1:37" x14ac:dyDescent="0.25">
      <c r="A23" s="10"/>
      <c r="B23" s="10"/>
      <c r="C23" s="10"/>
      <c r="D23" s="30" t="s">
        <v>79</v>
      </c>
      <c r="E23" s="13">
        <f>'Pooled Regression'!G50</f>
        <v>29670829368.16407</v>
      </c>
      <c r="F23" s="13"/>
      <c r="G23" s="42" t="s">
        <v>76</v>
      </c>
      <c r="H23" s="44">
        <f>H20/H21</f>
        <v>2.5825652167860942</v>
      </c>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row>
    <row r="24" spans="1:37" x14ac:dyDescent="0.25">
      <c r="A24" s="10"/>
      <c r="B24" s="10"/>
      <c r="C24" s="10"/>
      <c r="D24" s="30"/>
      <c r="E24" s="13"/>
      <c r="F24" s="13"/>
      <c r="G24" s="30"/>
      <c r="H24" s="15"/>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row>
    <row r="25" spans="1:37" x14ac:dyDescent="0.25">
      <c r="A25" s="10"/>
      <c r="B25" s="10"/>
      <c r="C25" s="10"/>
      <c r="D25" s="30"/>
      <c r="E25" s="13"/>
      <c r="F25" s="13"/>
      <c r="G25" s="30"/>
      <c r="H25" s="15"/>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row>
    <row r="26" spans="1:37" x14ac:dyDescent="0.25">
      <c r="A26" s="10"/>
      <c r="B26" s="10"/>
      <c r="C26" s="10"/>
      <c r="D26" s="31"/>
      <c r="E26" s="16"/>
      <c r="F26" s="16"/>
      <c r="G26" s="31" t="s">
        <v>82</v>
      </c>
      <c r="H26" s="18">
        <f>FINV(0.05,5,18)</f>
        <v>2.77285315299783</v>
      </c>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row>
    <row r="27" spans="1:37" x14ac:dyDescent="0.25">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row>
    <row r="28" spans="1:37" x14ac:dyDescent="0.2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row>
    <row r="29" spans="1:37" x14ac:dyDescent="0.25">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row>
    <row r="30" spans="1:37" x14ac:dyDescent="0.2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row>
    <row r="31" spans="1:37" x14ac:dyDescent="0.2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row>
    <row r="32" spans="1:37" x14ac:dyDescent="0.2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row>
    <row r="33" spans="1:38" x14ac:dyDescent="0.25">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row>
    <row r="34" spans="1:38" x14ac:dyDescent="0.2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row>
    <row r="35" spans="1:38" x14ac:dyDescent="0.2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row>
    <row r="36" spans="1:38"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row>
    <row r="37" spans="1:38" x14ac:dyDescent="0.2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row>
    <row r="38" spans="1:38" x14ac:dyDescent="0.2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row>
    <row r="39" spans="1:38" x14ac:dyDescent="0.2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row>
    <row r="40" spans="1:38" x14ac:dyDescent="0.2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row>
    <row r="41" spans="1:38" x14ac:dyDescent="0.2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row>
    <row r="42" spans="1:38" x14ac:dyDescent="0.2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row>
    <row r="43" spans="1:38" x14ac:dyDescent="0.2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row>
    <row r="44" spans="1:38" x14ac:dyDescent="0.2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row>
    <row r="45" spans="1:38" x14ac:dyDescent="0.2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row>
    <row r="46" spans="1:38" x14ac:dyDescent="0.2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row>
    <row r="47" spans="1:38" x14ac:dyDescent="0.2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row>
    <row r="48" spans="1:38" x14ac:dyDescent="0.2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row>
    <row r="49" spans="1:38" x14ac:dyDescent="0.2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row>
    <row r="50" spans="1:38" x14ac:dyDescent="0.2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row>
    <row r="51" spans="1:38" x14ac:dyDescent="0.2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row>
    <row r="52" spans="1:38" x14ac:dyDescent="0.2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row>
    <row r="53" spans="1:38"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row>
    <row r="54" spans="1:38" x14ac:dyDescent="0.2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row>
    <row r="55" spans="1:38" x14ac:dyDescent="0.2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row>
    <row r="56" spans="1:38" x14ac:dyDescent="0.2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row>
    <row r="57" spans="1:38" x14ac:dyDescent="0.2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row>
    <row r="58" spans="1:38"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row>
    <row r="59" spans="1:38" x14ac:dyDescent="0.2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row>
    <row r="60" spans="1:38"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row>
    <row r="61" spans="1:38" x14ac:dyDescent="0.2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row>
    <row r="62" spans="1:38" x14ac:dyDescent="0.2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row>
    <row r="63" spans="1:38" x14ac:dyDescent="0.2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row>
    <row r="64" spans="1:38" x14ac:dyDescent="0.2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row>
    <row r="65" spans="1:38" x14ac:dyDescent="0.2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row>
    <row r="66" spans="1:38" x14ac:dyDescent="0.2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row>
    <row r="67" spans="1:38" x14ac:dyDescent="0.2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row>
    <row r="68" spans="1:38" x14ac:dyDescent="0.2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row>
    <row r="69" spans="1:38" x14ac:dyDescent="0.2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row>
    <row r="70" spans="1:38"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row>
    <row r="71" spans="1:38" x14ac:dyDescent="0.2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row>
    <row r="72" spans="1:38" x14ac:dyDescent="0.2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row>
    <row r="73" spans="1:38" x14ac:dyDescent="0.2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row>
    <row r="74" spans="1:38"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row>
    <row r="75" spans="1:38" x14ac:dyDescent="0.2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7"/>
  <sheetViews>
    <sheetView workbookViewId="0">
      <selection activeCell="C31" sqref="C31"/>
    </sheetView>
  </sheetViews>
  <sheetFormatPr defaultColWidth="8.7109375" defaultRowHeight="15" x14ac:dyDescent="0.25"/>
  <cols>
    <col min="1" max="2" width="8.7109375" customWidth="1"/>
    <col min="3" max="3" width="22.28515625" customWidth="1"/>
    <col min="4" max="4" width="13.85546875" customWidth="1"/>
    <col min="5" max="5" width="13.5703125" customWidth="1"/>
    <col min="6" max="6" width="16.28515625" customWidth="1"/>
    <col min="7" max="7" width="10.85546875" customWidth="1"/>
    <col min="8" max="8" width="23.5703125" customWidth="1"/>
    <col min="9" max="9" width="14.7109375" customWidth="1"/>
    <col min="10" max="10" width="12" customWidth="1"/>
    <col min="11" max="11" width="17.5703125" customWidth="1"/>
    <col min="12" max="12" width="12.5703125" customWidth="1"/>
  </cols>
  <sheetData>
    <row r="1" spans="1:34" x14ac:dyDescent="0.2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x14ac:dyDescent="0.25">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row>
    <row r="3" spans="1:34" x14ac:dyDescent="0.25">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row>
    <row r="4" spans="1:34" x14ac:dyDescent="0.25">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row>
    <row r="5" spans="1:34" x14ac:dyDescent="0.25">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row>
    <row r="6" spans="1:34" x14ac:dyDescent="0.25">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row>
    <row r="7" spans="1:34" ht="15.75" thickBot="1" x14ac:dyDescent="0.3">
      <c r="A7" s="10"/>
      <c r="B7" s="10"/>
      <c r="C7" s="22" t="s">
        <v>68</v>
      </c>
      <c r="D7" s="11" t="s">
        <v>1</v>
      </c>
      <c r="E7" s="11" t="s">
        <v>3</v>
      </c>
      <c r="F7" s="11" t="s">
        <v>64</v>
      </c>
      <c r="G7" s="11" t="s">
        <v>4</v>
      </c>
      <c r="H7" s="11" t="s">
        <v>65</v>
      </c>
      <c r="I7" s="11" t="s">
        <v>61</v>
      </c>
      <c r="J7" s="11" t="s">
        <v>62</v>
      </c>
      <c r="K7" s="12" t="s">
        <v>63</v>
      </c>
      <c r="L7" s="10"/>
      <c r="M7" s="10"/>
      <c r="N7" s="10"/>
      <c r="O7" s="10"/>
      <c r="P7" s="10"/>
      <c r="Q7" s="10"/>
      <c r="R7" s="10"/>
      <c r="S7" s="10"/>
      <c r="T7" s="10"/>
      <c r="U7" s="10"/>
      <c r="V7" s="10"/>
      <c r="W7" s="10"/>
      <c r="X7" s="10"/>
      <c r="Y7" s="10"/>
      <c r="Z7" s="10"/>
      <c r="AA7" s="10"/>
      <c r="AB7" s="10"/>
      <c r="AC7" s="10"/>
      <c r="AD7" s="10"/>
      <c r="AE7" s="10"/>
    </row>
    <row r="8" spans="1:34" x14ac:dyDescent="0.25">
      <c r="A8" s="10"/>
      <c r="B8" s="10"/>
      <c r="C8" s="30" t="s">
        <v>55</v>
      </c>
      <c r="D8" s="13">
        <v>112</v>
      </c>
      <c r="E8" s="13">
        <v>470</v>
      </c>
      <c r="F8" s="13">
        <v>770</v>
      </c>
      <c r="G8" s="13">
        <v>490</v>
      </c>
      <c r="H8" s="13">
        <v>0</v>
      </c>
      <c r="I8" s="29">
        <v>116005.52334527814</v>
      </c>
      <c r="J8" s="29">
        <v>13494.476654721861</v>
      </c>
      <c r="K8" s="62">
        <v>0.40707373822416915</v>
      </c>
      <c r="L8" s="10"/>
      <c r="M8" s="10"/>
      <c r="N8" s="10"/>
      <c r="O8" s="10"/>
      <c r="P8" s="10"/>
      <c r="Q8" s="10"/>
      <c r="R8" s="10"/>
      <c r="S8" s="10"/>
      <c r="T8" s="10"/>
      <c r="U8" s="10"/>
      <c r="V8" s="10"/>
      <c r="W8" s="10"/>
      <c r="X8" s="10"/>
      <c r="Y8" s="10"/>
      <c r="Z8" s="10"/>
      <c r="AA8" s="10"/>
      <c r="AB8" s="10"/>
      <c r="AC8" s="10"/>
      <c r="AD8" s="10"/>
      <c r="AE8" s="10"/>
    </row>
    <row r="9" spans="1:34" x14ac:dyDescent="0.25">
      <c r="A9" s="10"/>
      <c r="B9" s="10"/>
      <c r="C9" s="30" t="s">
        <v>54</v>
      </c>
      <c r="D9" s="13">
        <v>138</v>
      </c>
      <c r="E9" s="13">
        <v>547</v>
      </c>
      <c r="F9" s="13">
        <v>1280</v>
      </c>
      <c r="G9" s="13">
        <v>582</v>
      </c>
      <c r="H9" s="13">
        <v>0</v>
      </c>
      <c r="I9" s="29">
        <v>135667.03684414795</v>
      </c>
      <c r="J9" s="29">
        <v>33721.963155852049</v>
      </c>
      <c r="K9" s="62">
        <v>1.0172551298836074</v>
      </c>
      <c r="L9" s="10"/>
      <c r="M9" s="10"/>
      <c r="N9" s="10"/>
      <c r="O9" s="10"/>
      <c r="P9" s="10"/>
      <c r="Q9" s="10"/>
      <c r="R9" s="10"/>
      <c r="S9" s="10"/>
      <c r="T9" s="10"/>
      <c r="U9" s="10"/>
      <c r="V9" s="10"/>
      <c r="W9" s="10"/>
      <c r="X9" s="10"/>
      <c r="Y9" s="10"/>
      <c r="Z9" s="10"/>
      <c r="AA9" s="10"/>
      <c r="AB9" s="10"/>
      <c r="AC9" s="10"/>
      <c r="AD9" s="10"/>
      <c r="AE9" s="10"/>
    </row>
    <row r="10" spans="1:34" x14ac:dyDescent="0.25">
      <c r="A10" s="10"/>
      <c r="B10" s="10"/>
      <c r="C10" s="30" t="s">
        <v>19</v>
      </c>
      <c r="D10" s="13">
        <v>115</v>
      </c>
      <c r="E10" s="13">
        <v>513</v>
      </c>
      <c r="F10" s="13">
        <v>1165</v>
      </c>
      <c r="G10" s="13">
        <v>908</v>
      </c>
      <c r="H10" s="13">
        <v>0</v>
      </c>
      <c r="I10" s="29">
        <v>231393.32219625695</v>
      </c>
      <c r="J10" s="29">
        <v>-29993.322196256951</v>
      </c>
      <c r="K10" s="62">
        <v>-0.90477712478905459</v>
      </c>
      <c r="L10" s="10"/>
      <c r="M10" s="10"/>
      <c r="N10" s="10"/>
      <c r="O10" s="10"/>
      <c r="P10" s="10"/>
      <c r="Q10" s="10"/>
      <c r="R10" s="10"/>
      <c r="S10" s="10"/>
      <c r="T10" s="10"/>
      <c r="U10" s="10"/>
      <c r="V10" s="10"/>
      <c r="W10" s="10"/>
      <c r="X10" s="10"/>
      <c r="Y10" s="10"/>
      <c r="Z10" s="10"/>
      <c r="AA10" s="10"/>
      <c r="AB10" s="10"/>
      <c r="AC10" s="10"/>
      <c r="AD10" s="10"/>
      <c r="AE10" s="10"/>
    </row>
    <row r="11" spans="1:34" x14ac:dyDescent="0.25">
      <c r="A11" s="10"/>
      <c r="B11" s="10"/>
      <c r="C11" s="30" t="s">
        <v>5</v>
      </c>
      <c r="D11" s="13">
        <v>122</v>
      </c>
      <c r="E11" s="13">
        <v>687</v>
      </c>
      <c r="F11" s="13">
        <v>945</v>
      </c>
      <c r="G11" s="13">
        <v>758</v>
      </c>
      <c r="H11" s="13">
        <v>0</v>
      </c>
      <c r="I11" s="29">
        <v>191697.87814174898</v>
      </c>
      <c r="J11" s="29">
        <v>27802.121858251019</v>
      </c>
      <c r="K11" s="62">
        <v>0.83867748005195952</v>
      </c>
      <c r="L11" s="10"/>
      <c r="M11" s="10"/>
      <c r="N11" s="10"/>
      <c r="O11" s="10"/>
      <c r="P11" s="10"/>
      <c r="Q11" s="10"/>
      <c r="R11" s="10"/>
      <c r="S11" s="10"/>
      <c r="T11" s="10"/>
      <c r="U11" s="10"/>
      <c r="V11" s="10"/>
      <c r="W11" s="10"/>
      <c r="X11" s="10"/>
      <c r="Y11" s="10"/>
      <c r="Z11" s="10"/>
      <c r="AA11" s="10"/>
      <c r="AB11" s="10"/>
      <c r="AC11" s="10"/>
      <c r="AD11" s="10"/>
      <c r="AE11" s="10"/>
    </row>
    <row r="12" spans="1:34" x14ac:dyDescent="0.25">
      <c r="A12" s="10"/>
      <c r="B12" s="10"/>
      <c r="C12" s="30" t="s">
        <v>17</v>
      </c>
      <c r="D12" s="13">
        <v>128</v>
      </c>
      <c r="E12" s="13">
        <v>525</v>
      </c>
      <c r="F12" s="13">
        <v>1135</v>
      </c>
      <c r="G12" s="13">
        <v>878</v>
      </c>
      <c r="H12" s="13">
        <v>0</v>
      </c>
      <c r="I12" s="29">
        <v>251725.88397625877</v>
      </c>
      <c r="J12" s="29">
        <v>-22525.883976258774</v>
      </c>
      <c r="K12" s="62">
        <v>-0.67951474011487478</v>
      </c>
      <c r="L12" s="10"/>
      <c r="M12" s="10"/>
      <c r="N12" s="10"/>
      <c r="O12" s="10"/>
      <c r="P12" s="10"/>
      <c r="Q12" s="10"/>
      <c r="R12" s="10"/>
      <c r="S12" s="10"/>
      <c r="T12" s="10"/>
      <c r="U12" s="10"/>
      <c r="V12" s="10"/>
      <c r="W12" s="10"/>
      <c r="X12" s="10"/>
      <c r="Y12" s="10"/>
      <c r="Z12" s="10"/>
      <c r="AA12" s="10"/>
      <c r="AB12" s="10"/>
      <c r="AC12" s="10"/>
      <c r="AD12" s="10"/>
      <c r="AE12" s="10"/>
    </row>
    <row r="13" spans="1:34" x14ac:dyDescent="0.25">
      <c r="A13" s="10"/>
      <c r="B13" s="10"/>
      <c r="C13" s="30" t="s">
        <v>6</v>
      </c>
      <c r="D13" s="13">
        <v>124</v>
      </c>
      <c r="E13" s="13">
        <v>638</v>
      </c>
      <c r="F13" s="13">
        <v>960</v>
      </c>
      <c r="G13" s="13">
        <v>837</v>
      </c>
      <c r="H13" s="13">
        <v>0</v>
      </c>
      <c r="I13" s="29">
        <v>232693.5663312719</v>
      </c>
      <c r="J13" s="29">
        <v>21806.433668728103</v>
      </c>
      <c r="K13" s="62">
        <v>0.65781183650130193</v>
      </c>
      <c r="L13" s="10"/>
      <c r="M13" s="10"/>
      <c r="N13" s="10"/>
      <c r="O13" s="10"/>
      <c r="P13" s="10"/>
      <c r="Q13" s="10"/>
      <c r="R13" s="10"/>
      <c r="S13" s="10"/>
      <c r="T13" s="10"/>
      <c r="U13" s="10"/>
      <c r="V13" s="10"/>
      <c r="W13" s="10"/>
      <c r="X13" s="10"/>
      <c r="Y13" s="10"/>
      <c r="Z13" s="10"/>
      <c r="AA13" s="10"/>
      <c r="AB13" s="10"/>
      <c r="AC13" s="10"/>
      <c r="AD13" s="10"/>
      <c r="AE13" s="10"/>
    </row>
    <row r="14" spans="1:34" x14ac:dyDescent="0.25">
      <c r="A14" s="10"/>
      <c r="B14" s="10"/>
      <c r="C14" s="30" t="s">
        <v>0</v>
      </c>
      <c r="D14" s="13">
        <v>145</v>
      </c>
      <c r="E14" s="13">
        <v>785</v>
      </c>
      <c r="F14" s="13">
        <v>1027</v>
      </c>
      <c r="G14" s="13">
        <v>887</v>
      </c>
      <c r="H14" s="13">
        <v>0</v>
      </c>
      <c r="I14" s="29">
        <v>271394.59271504945</v>
      </c>
      <c r="J14" s="29">
        <v>-11444.592715049454</v>
      </c>
      <c r="K14" s="62">
        <v>-0.34523703720945065</v>
      </c>
      <c r="L14" s="10"/>
      <c r="M14" s="10"/>
      <c r="N14" s="10"/>
      <c r="O14" s="10"/>
      <c r="P14" s="10"/>
      <c r="Q14" s="10"/>
      <c r="R14" s="10"/>
      <c r="S14" s="10"/>
      <c r="T14" s="10"/>
      <c r="U14" s="10"/>
      <c r="V14" s="10"/>
      <c r="W14" s="10"/>
      <c r="X14" s="10"/>
      <c r="Y14" s="10"/>
      <c r="Z14" s="10"/>
      <c r="AA14" s="10"/>
      <c r="AB14" s="10"/>
      <c r="AC14" s="10"/>
      <c r="AD14" s="10"/>
      <c r="AE14" s="10"/>
    </row>
    <row r="15" spans="1:34" x14ac:dyDescent="0.25">
      <c r="A15" s="10"/>
      <c r="B15" s="10"/>
      <c r="C15" s="30" t="s">
        <v>14</v>
      </c>
      <c r="D15" s="13">
        <v>155</v>
      </c>
      <c r="E15" s="13">
        <v>785</v>
      </c>
      <c r="F15" s="13">
        <v>1478</v>
      </c>
      <c r="G15" s="13">
        <v>1000</v>
      </c>
      <c r="H15" s="13">
        <v>0</v>
      </c>
      <c r="I15" s="29">
        <v>281012.70678733155</v>
      </c>
      <c r="J15" s="29">
        <v>-4322.7067873315536</v>
      </c>
      <c r="K15" s="62">
        <v>-0.13039856647944328</v>
      </c>
      <c r="L15" s="10"/>
      <c r="M15" s="10"/>
      <c r="N15" s="10"/>
      <c r="O15" s="10"/>
      <c r="P15" s="10"/>
      <c r="Q15" s="10"/>
      <c r="R15" s="10"/>
      <c r="S15" s="10"/>
      <c r="T15" s="10"/>
      <c r="U15" s="10"/>
      <c r="V15" s="10"/>
      <c r="W15" s="10"/>
      <c r="X15" s="10"/>
      <c r="Y15" s="10"/>
      <c r="Z15" s="10"/>
      <c r="AA15" s="10"/>
      <c r="AB15" s="10"/>
      <c r="AC15" s="10"/>
      <c r="AD15" s="10"/>
      <c r="AE15" s="10"/>
    </row>
    <row r="16" spans="1:34" x14ac:dyDescent="0.25">
      <c r="A16" s="10"/>
      <c r="B16" s="10"/>
      <c r="C16" s="30" t="s">
        <v>18</v>
      </c>
      <c r="D16" s="13">
        <v>137</v>
      </c>
      <c r="E16" s="13">
        <v>880</v>
      </c>
      <c r="F16" s="13">
        <v>1128</v>
      </c>
      <c r="G16" s="13">
        <v>967</v>
      </c>
      <c r="H16" s="13">
        <v>1</v>
      </c>
      <c r="I16" s="29">
        <v>393887.02075395663</v>
      </c>
      <c r="J16" s="29">
        <v>-70037.020753956633</v>
      </c>
      <c r="K16" s="62">
        <v>-2.1127334228571812</v>
      </c>
      <c r="L16" s="10"/>
      <c r="M16" s="10"/>
      <c r="N16" s="10"/>
      <c r="O16" s="10"/>
      <c r="P16" s="10"/>
      <c r="Q16" s="10"/>
      <c r="R16" s="10"/>
      <c r="S16" s="10"/>
      <c r="T16" s="10"/>
      <c r="U16" s="10"/>
      <c r="V16" s="10"/>
      <c r="W16" s="10"/>
      <c r="X16" s="10"/>
      <c r="Y16" s="10"/>
      <c r="Z16" s="10"/>
      <c r="AA16" s="10"/>
      <c r="AB16" s="10"/>
      <c r="AC16" s="10"/>
      <c r="AD16" s="10"/>
      <c r="AE16" s="10"/>
    </row>
    <row r="17" spans="1:31" x14ac:dyDescent="0.25">
      <c r="A17" s="10"/>
      <c r="B17" s="10"/>
      <c r="C17" s="30" t="s">
        <v>7</v>
      </c>
      <c r="D17" s="13">
        <v>145</v>
      </c>
      <c r="E17" s="13">
        <v>930</v>
      </c>
      <c r="F17" s="13">
        <v>795</v>
      </c>
      <c r="G17" s="13">
        <v>1113</v>
      </c>
      <c r="H17" s="13">
        <v>0</v>
      </c>
      <c r="I17" s="29">
        <v>370209.58491857129</v>
      </c>
      <c r="J17" s="29">
        <v>-20709.584918571287</v>
      </c>
      <c r="K17" s="62">
        <v>-0.6247243494933038</v>
      </c>
      <c r="L17" s="10"/>
      <c r="M17" s="10"/>
      <c r="N17" s="10"/>
      <c r="O17" s="10"/>
      <c r="P17" s="10"/>
      <c r="Q17" s="10"/>
      <c r="R17" s="10"/>
      <c r="S17" s="10"/>
      <c r="T17" s="10"/>
      <c r="U17" s="10"/>
      <c r="V17" s="10"/>
      <c r="W17" s="10"/>
      <c r="X17" s="10"/>
      <c r="Y17" s="10"/>
      <c r="Z17" s="10"/>
      <c r="AA17" s="10"/>
      <c r="AB17" s="10"/>
      <c r="AC17" s="10"/>
      <c r="AD17" s="10"/>
      <c r="AE17" s="10"/>
    </row>
    <row r="18" spans="1:31" x14ac:dyDescent="0.25">
      <c r="A18" s="10"/>
      <c r="B18" s="10"/>
      <c r="C18" s="30" t="s">
        <v>15</v>
      </c>
      <c r="D18" s="13">
        <v>185</v>
      </c>
      <c r="E18" s="13">
        <v>1170</v>
      </c>
      <c r="F18" s="13">
        <v>1028</v>
      </c>
      <c r="G18" s="13">
        <v>1175</v>
      </c>
      <c r="H18" s="13">
        <v>0</v>
      </c>
      <c r="I18" s="29">
        <v>422853.11057845899</v>
      </c>
      <c r="J18" s="29">
        <v>-51653.110578458989</v>
      </c>
      <c r="K18" s="62">
        <v>-1.5581652665812895</v>
      </c>
      <c r="L18" s="10"/>
      <c r="M18" s="10"/>
      <c r="N18" s="10"/>
      <c r="O18" s="10"/>
      <c r="P18" s="10"/>
      <c r="Q18" s="10"/>
      <c r="R18" s="10"/>
      <c r="S18" s="10"/>
      <c r="T18" s="10"/>
      <c r="U18" s="10"/>
      <c r="V18" s="10"/>
      <c r="W18" s="10"/>
      <c r="X18" s="10"/>
      <c r="Y18" s="10"/>
      <c r="Z18" s="10"/>
      <c r="AA18" s="10"/>
      <c r="AB18" s="10"/>
      <c r="AC18" s="10"/>
      <c r="AD18" s="10"/>
      <c r="AE18" s="10"/>
    </row>
    <row r="19" spans="1:31" x14ac:dyDescent="0.25">
      <c r="A19" s="10"/>
      <c r="B19" s="10"/>
      <c r="C19" s="30" t="s">
        <v>8</v>
      </c>
      <c r="D19" s="13">
        <v>159</v>
      </c>
      <c r="E19" s="13">
        <v>971</v>
      </c>
      <c r="F19" s="13">
        <v>775</v>
      </c>
      <c r="G19" s="13">
        <v>1017</v>
      </c>
      <c r="H19" s="13">
        <v>0</v>
      </c>
      <c r="I19" s="29">
        <v>361262.67326575128</v>
      </c>
      <c r="J19" s="29">
        <v>18237.326734248723</v>
      </c>
      <c r="K19" s="62">
        <v>0.55014632718850143</v>
      </c>
      <c r="L19" s="10"/>
      <c r="M19" s="10"/>
      <c r="N19" s="10"/>
      <c r="O19" s="10"/>
      <c r="P19" s="10"/>
      <c r="Q19" s="10"/>
      <c r="R19" s="10"/>
      <c r="S19" s="10"/>
      <c r="T19" s="10"/>
      <c r="U19" s="10"/>
      <c r="V19" s="10"/>
      <c r="W19" s="10"/>
      <c r="X19" s="10"/>
      <c r="Y19" s="10"/>
      <c r="Z19" s="10"/>
      <c r="AA19" s="10"/>
      <c r="AB19" s="10"/>
      <c r="AC19" s="10"/>
      <c r="AD19" s="10"/>
      <c r="AE19" s="10"/>
    </row>
    <row r="20" spans="1:31" x14ac:dyDescent="0.25">
      <c r="A20" s="10"/>
      <c r="B20" s="10"/>
      <c r="C20" s="30" t="s">
        <v>9</v>
      </c>
      <c r="D20" s="13">
        <v>191</v>
      </c>
      <c r="E20" s="13">
        <v>1280</v>
      </c>
      <c r="F20" s="13">
        <v>1300</v>
      </c>
      <c r="G20" s="13">
        <v>1100</v>
      </c>
      <c r="H20" s="13">
        <v>0</v>
      </c>
      <c r="I20" s="29">
        <v>356131.88375684357</v>
      </c>
      <c r="J20" s="29">
        <v>27768.11624315643</v>
      </c>
      <c r="K20" s="62">
        <v>0.83765166829124016</v>
      </c>
      <c r="L20" s="10"/>
      <c r="M20" s="10"/>
      <c r="N20" s="10"/>
      <c r="O20" s="10"/>
      <c r="P20" s="10"/>
      <c r="Q20" s="10"/>
      <c r="R20" s="10"/>
      <c r="S20" s="10"/>
      <c r="T20" s="10"/>
      <c r="U20" s="10"/>
      <c r="V20" s="10"/>
      <c r="W20" s="10"/>
      <c r="X20" s="10"/>
      <c r="Y20" s="10"/>
      <c r="Z20" s="10"/>
      <c r="AA20" s="10"/>
      <c r="AB20" s="10"/>
      <c r="AC20" s="10"/>
      <c r="AD20" s="10"/>
      <c r="AE20" s="10"/>
    </row>
    <row r="21" spans="1:31" x14ac:dyDescent="0.25">
      <c r="A21" s="10"/>
      <c r="B21" s="10"/>
      <c r="C21" s="30" t="s">
        <v>16</v>
      </c>
      <c r="D21" s="13">
        <v>219</v>
      </c>
      <c r="E21" s="13">
        <v>1000</v>
      </c>
      <c r="F21" s="13">
        <v>1028</v>
      </c>
      <c r="G21" s="13">
        <v>1080</v>
      </c>
      <c r="H21" s="13">
        <v>0</v>
      </c>
      <c r="I21" s="29">
        <v>488121.80691958242</v>
      </c>
      <c r="J21" s="29">
        <v>-48136.806919582421</v>
      </c>
      <c r="K21" s="62">
        <v>-1.4520926183582592</v>
      </c>
      <c r="L21" s="10"/>
      <c r="M21" s="10"/>
      <c r="N21" s="10"/>
      <c r="O21" s="10"/>
      <c r="P21" s="10"/>
      <c r="Q21" s="10"/>
      <c r="R21" s="10"/>
      <c r="S21" s="10"/>
      <c r="T21" s="10"/>
      <c r="U21" s="10"/>
      <c r="V21" s="10"/>
      <c r="W21" s="10"/>
      <c r="X21" s="10"/>
      <c r="Y21" s="10"/>
      <c r="Z21" s="10"/>
      <c r="AA21" s="10"/>
      <c r="AB21" s="10"/>
      <c r="AC21" s="10"/>
      <c r="AD21" s="10"/>
      <c r="AE21" s="10"/>
    </row>
    <row r="22" spans="1:31" x14ac:dyDescent="0.25">
      <c r="A22" s="10"/>
      <c r="B22" s="10"/>
      <c r="C22" s="30" t="s">
        <v>69</v>
      </c>
      <c r="D22" s="13">
        <v>190</v>
      </c>
      <c r="E22" s="13">
        <v>1860</v>
      </c>
      <c r="F22" s="13">
        <v>960</v>
      </c>
      <c r="G22" s="13">
        <v>1107</v>
      </c>
      <c r="H22" s="13">
        <v>1</v>
      </c>
      <c r="I22" s="29">
        <v>453549.89409795764</v>
      </c>
      <c r="J22" s="29">
        <v>-4549.8940979576437</v>
      </c>
      <c r="K22" s="62">
        <v>-0.13725188804055011</v>
      </c>
      <c r="L22" s="10"/>
      <c r="M22" s="10"/>
      <c r="N22" s="10"/>
      <c r="O22" s="10"/>
      <c r="P22" s="10"/>
      <c r="Q22" s="10"/>
      <c r="R22" s="10"/>
      <c r="S22" s="10"/>
      <c r="T22" s="10"/>
      <c r="U22" s="10"/>
      <c r="V22" s="10"/>
      <c r="W22" s="10"/>
      <c r="X22" s="10"/>
      <c r="Y22" s="10"/>
      <c r="Z22" s="10"/>
      <c r="AA22" s="10"/>
      <c r="AB22" s="10"/>
      <c r="AC22" s="10"/>
      <c r="AD22" s="10"/>
      <c r="AE22" s="10"/>
    </row>
    <row r="23" spans="1:31" x14ac:dyDescent="0.25">
      <c r="A23" s="10"/>
      <c r="B23" s="10"/>
      <c r="C23" s="30" t="s">
        <v>49</v>
      </c>
      <c r="D23" s="13">
        <v>150</v>
      </c>
      <c r="E23" s="13">
        <v>804</v>
      </c>
      <c r="F23" s="13">
        <v>1284</v>
      </c>
      <c r="G23" s="13">
        <v>1393</v>
      </c>
      <c r="H23" s="13">
        <v>0</v>
      </c>
      <c r="I23" s="29">
        <v>447543.70872247918</v>
      </c>
      <c r="J23" s="29">
        <v>6956.2912775208242</v>
      </c>
      <c r="K23" s="62">
        <v>0.20984315042152696</v>
      </c>
      <c r="L23" s="10"/>
      <c r="M23" s="10"/>
      <c r="N23" s="10"/>
      <c r="O23" s="10"/>
      <c r="P23" s="10"/>
      <c r="Q23" s="10"/>
      <c r="R23" s="10"/>
      <c r="S23" s="10"/>
      <c r="T23" s="10"/>
      <c r="U23" s="10"/>
      <c r="V23" s="10"/>
      <c r="W23" s="10"/>
      <c r="X23" s="10"/>
      <c r="Y23" s="10"/>
      <c r="Z23" s="10"/>
      <c r="AA23" s="10"/>
      <c r="AB23" s="10"/>
      <c r="AC23" s="10"/>
      <c r="AD23" s="10"/>
      <c r="AE23" s="10"/>
    </row>
    <row r="24" spans="1:31" x14ac:dyDescent="0.25">
      <c r="A24" s="10"/>
      <c r="B24" s="10"/>
      <c r="C24" s="30" t="s">
        <v>11</v>
      </c>
      <c r="D24" s="13">
        <v>197</v>
      </c>
      <c r="E24" s="13">
        <v>1860</v>
      </c>
      <c r="F24" s="13">
        <v>960</v>
      </c>
      <c r="G24" s="13">
        <v>1107</v>
      </c>
      <c r="H24" s="13">
        <v>1</v>
      </c>
      <c r="I24" s="29">
        <v>469735.58055508923</v>
      </c>
      <c r="J24" s="29">
        <v>-735.58055508922553</v>
      </c>
      <c r="K24" s="62">
        <v>-2.21894878909887E-2</v>
      </c>
      <c r="L24" s="10"/>
      <c r="M24" s="10"/>
      <c r="N24" s="10"/>
      <c r="O24" s="10"/>
      <c r="P24" s="10"/>
      <c r="Q24" s="10"/>
      <c r="R24" s="10"/>
      <c r="S24" s="10"/>
      <c r="T24" s="10"/>
      <c r="U24" s="10"/>
      <c r="V24" s="10"/>
      <c r="W24" s="10"/>
      <c r="X24" s="10"/>
      <c r="Y24" s="10"/>
      <c r="Z24" s="10"/>
      <c r="AA24" s="10"/>
      <c r="AB24" s="10"/>
      <c r="AC24" s="10"/>
      <c r="AD24" s="10"/>
      <c r="AE24" s="10"/>
    </row>
    <row r="25" spans="1:31" x14ac:dyDescent="0.25">
      <c r="A25" s="10"/>
      <c r="B25" s="10"/>
      <c r="C25" s="30" t="s">
        <v>57</v>
      </c>
      <c r="D25" s="13">
        <v>142</v>
      </c>
      <c r="E25" s="13">
        <v>721</v>
      </c>
      <c r="F25" s="13">
        <v>910</v>
      </c>
      <c r="G25" s="13">
        <v>1360</v>
      </c>
      <c r="H25" s="13">
        <v>0</v>
      </c>
      <c r="I25" s="29">
        <v>476164.94583511417</v>
      </c>
      <c r="J25" s="29">
        <v>3335.0541648858343</v>
      </c>
      <c r="K25" s="62">
        <v>0.10060508464439916</v>
      </c>
      <c r="L25" s="10"/>
      <c r="M25" s="10"/>
      <c r="N25" s="10"/>
      <c r="O25" s="10"/>
      <c r="P25" s="10"/>
      <c r="Q25" s="10"/>
      <c r="R25" s="10"/>
      <c r="S25" s="10"/>
      <c r="T25" s="10"/>
      <c r="U25" s="10"/>
      <c r="V25" s="10"/>
      <c r="W25" s="10"/>
      <c r="X25" s="10"/>
      <c r="Y25" s="10"/>
      <c r="Z25" s="10"/>
      <c r="AA25" s="10"/>
      <c r="AB25" s="10"/>
      <c r="AC25" s="10"/>
      <c r="AD25" s="10"/>
      <c r="AE25" s="10"/>
    </row>
    <row r="26" spans="1:31" x14ac:dyDescent="0.25">
      <c r="A26" s="10"/>
      <c r="B26" s="10"/>
      <c r="C26" s="30" t="s">
        <v>10</v>
      </c>
      <c r="D26" s="13">
        <v>235</v>
      </c>
      <c r="E26" s="13">
        <v>1148</v>
      </c>
      <c r="F26" s="13">
        <v>1300</v>
      </c>
      <c r="G26" s="13">
        <v>1100</v>
      </c>
      <c r="H26" s="13">
        <v>0</v>
      </c>
      <c r="I26" s="29">
        <v>476737.82108939736</v>
      </c>
      <c r="J26" s="29">
        <v>9162.1789106026408</v>
      </c>
      <c r="K26" s="62">
        <v>0.27638585140036587</v>
      </c>
      <c r="L26" s="10"/>
      <c r="M26" s="10"/>
      <c r="N26" s="10"/>
      <c r="O26" s="10"/>
      <c r="P26" s="10"/>
      <c r="Q26" s="10"/>
      <c r="R26" s="10"/>
      <c r="S26" s="10"/>
      <c r="T26" s="10"/>
      <c r="U26" s="10"/>
      <c r="V26" s="10"/>
      <c r="W26" s="10"/>
      <c r="X26" s="10"/>
      <c r="Y26" s="10"/>
      <c r="Z26" s="10"/>
      <c r="AA26" s="10"/>
      <c r="AB26" s="10"/>
      <c r="AC26" s="10"/>
      <c r="AD26" s="10"/>
      <c r="AE26" s="10"/>
    </row>
    <row r="27" spans="1:31" x14ac:dyDescent="0.25">
      <c r="A27" s="10"/>
      <c r="B27" s="10"/>
      <c r="C27" s="30" t="s">
        <v>50</v>
      </c>
      <c r="D27" s="13">
        <v>168</v>
      </c>
      <c r="E27" s="13">
        <v>770</v>
      </c>
      <c r="F27" s="13">
        <v>1300</v>
      </c>
      <c r="G27" s="13">
        <v>1215</v>
      </c>
      <c r="H27" s="13">
        <v>1</v>
      </c>
      <c r="I27" s="29">
        <v>557338.12481818884</v>
      </c>
      <c r="J27" s="29">
        <v>-46693.124818188837</v>
      </c>
      <c r="K27" s="62">
        <v>-1.408542573042795</v>
      </c>
      <c r="L27" s="10"/>
      <c r="M27" s="10"/>
      <c r="N27" s="10"/>
      <c r="O27" s="10"/>
      <c r="P27" s="10"/>
      <c r="Q27" s="10"/>
      <c r="R27" s="10"/>
      <c r="S27" s="10"/>
      <c r="T27" s="10"/>
      <c r="U27" s="10"/>
      <c r="V27" s="10"/>
      <c r="W27" s="10"/>
      <c r="X27" s="10"/>
      <c r="Y27" s="10"/>
      <c r="Z27" s="10"/>
      <c r="AA27" s="10"/>
      <c r="AB27" s="10"/>
      <c r="AC27" s="10"/>
      <c r="AD27" s="10"/>
      <c r="AE27" s="10"/>
    </row>
    <row r="28" spans="1:31" x14ac:dyDescent="0.25">
      <c r="A28" s="10"/>
      <c r="B28" s="10"/>
      <c r="C28" s="30" t="s">
        <v>56</v>
      </c>
      <c r="D28" s="13">
        <v>164</v>
      </c>
      <c r="E28" s="13">
        <v>703</v>
      </c>
      <c r="F28" s="13">
        <v>910</v>
      </c>
      <c r="G28" s="13">
        <v>1255</v>
      </c>
      <c r="H28" s="13">
        <v>0</v>
      </c>
      <c r="I28" s="29">
        <v>487997.95457645855</v>
      </c>
      <c r="J28" s="29">
        <v>26502.045423541451</v>
      </c>
      <c r="K28" s="62">
        <v>0.79945943641858952</v>
      </c>
      <c r="L28" s="10"/>
      <c r="M28" s="10"/>
      <c r="N28" s="10"/>
      <c r="O28" s="10"/>
      <c r="P28" s="10"/>
      <c r="Q28" s="10"/>
      <c r="R28" s="10"/>
      <c r="S28" s="10"/>
      <c r="T28" s="10"/>
      <c r="U28" s="10"/>
      <c r="V28" s="10"/>
      <c r="W28" s="10"/>
      <c r="X28" s="10"/>
      <c r="Y28" s="10"/>
      <c r="Z28" s="10"/>
      <c r="AA28" s="10"/>
      <c r="AB28" s="10"/>
      <c r="AC28" s="10"/>
      <c r="AD28" s="10"/>
      <c r="AE28" s="10"/>
    </row>
    <row r="29" spans="1:31" x14ac:dyDescent="0.25">
      <c r="A29" s="10"/>
      <c r="B29" s="10"/>
      <c r="C29" s="30" t="s">
        <v>52</v>
      </c>
      <c r="D29" s="13">
        <v>172</v>
      </c>
      <c r="E29" s="13">
        <v>1129</v>
      </c>
      <c r="F29" s="13">
        <v>1130</v>
      </c>
      <c r="G29" s="13">
        <v>1122</v>
      </c>
      <c r="H29" s="13">
        <v>1</v>
      </c>
      <c r="I29" s="29">
        <v>500389.30332707072</v>
      </c>
      <c r="J29" s="29">
        <v>32285.696672929276</v>
      </c>
      <c r="K29" s="62">
        <v>0.97392878376073855</v>
      </c>
      <c r="L29" s="10"/>
      <c r="M29" s="10"/>
      <c r="N29" s="10"/>
      <c r="O29" s="10"/>
      <c r="P29" s="10"/>
      <c r="Q29" s="10"/>
      <c r="R29" s="10"/>
      <c r="S29" s="10"/>
      <c r="T29" s="10"/>
      <c r="U29" s="10"/>
      <c r="V29" s="10"/>
      <c r="W29" s="10"/>
      <c r="X29" s="10"/>
      <c r="Y29" s="10"/>
      <c r="Z29" s="10"/>
      <c r="AA29" s="10"/>
      <c r="AB29" s="10"/>
      <c r="AC29" s="10"/>
      <c r="AD29" s="10"/>
      <c r="AE29" s="10"/>
    </row>
    <row r="30" spans="1:31" x14ac:dyDescent="0.25">
      <c r="A30" s="10"/>
      <c r="B30" s="10"/>
      <c r="C30" s="30" t="s">
        <v>48</v>
      </c>
      <c r="D30" s="13">
        <v>187</v>
      </c>
      <c r="E30" s="13">
        <v>948</v>
      </c>
      <c r="F30" s="13">
        <v>1110</v>
      </c>
      <c r="G30" s="13">
        <v>1137</v>
      </c>
      <c r="H30" s="13">
        <v>1</v>
      </c>
      <c r="I30" s="29">
        <v>569472.83621620433</v>
      </c>
      <c r="J30" s="29">
        <v>4027.1637837956659</v>
      </c>
      <c r="K30" s="62">
        <v>0.12148323035092025</v>
      </c>
      <c r="L30" s="10"/>
      <c r="M30" s="10"/>
      <c r="N30" s="10"/>
      <c r="O30" s="10"/>
      <c r="P30" s="10"/>
      <c r="Q30" s="10"/>
      <c r="R30" s="10"/>
      <c r="S30" s="10"/>
      <c r="T30" s="10"/>
      <c r="U30" s="10"/>
      <c r="V30" s="10"/>
      <c r="W30" s="10"/>
      <c r="X30" s="10"/>
      <c r="Y30" s="10"/>
      <c r="Z30" s="10"/>
      <c r="AA30" s="10"/>
      <c r="AB30" s="10"/>
      <c r="AC30" s="10"/>
      <c r="AD30" s="10"/>
      <c r="AE30" s="10"/>
    </row>
    <row r="31" spans="1:31" x14ac:dyDescent="0.25">
      <c r="A31" s="10"/>
      <c r="B31" s="10"/>
      <c r="C31" s="30" t="s">
        <v>58</v>
      </c>
      <c r="D31" s="13">
        <v>176</v>
      </c>
      <c r="E31" s="13">
        <v>924</v>
      </c>
      <c r="F31" s="13">
        <v>1100</v>
      </c>
      <c r="G31" s="13">
        <v>1063</v>
      </c>
      <c r="H31" s="13">
        <v>1</v>
      </c>
      <c r="I31" s="29">
        <v>519436.41497878882</v>
      </c>
      <c r="J31" s="29">
        <v>54563.585021211184</v>
      </c>
      <c r="K31" s="62">
        <v>1.6459624996071791</v>
      </c>
      <c r="L31" s="10"/>
      <c r="M31" s="10"/>
      <c r="N31" s="10"/>
      <c r="O31" s="10"/>
      <c r="P31" s="10"/>
      <c r="Q31" s="10"/>
      <c r="R31" s="10"/>
      <c r="S31" s="10"/>
      <c r="T31" s="10"/>
      <c r="U31" s="10"/>
      <c r="V31" s="10"/>
      <c r="W31" s="10"/>
      <c r="X31" s="10"/>
      <c r="Y31" s="10"/>
      <c r="Z31" s="10"/>
      <c r="AA31" s="10"/>
      <c r="AB31" s="10"/>
      <c r="AC31" s="10"/>
      <c r="AD31" s="10"/>
      <c r="AE31" s="10"/>
    </row>
    <row r="32" spans="1:31" x14ac:dyDescent="0.25">
      <c r="A32" s="10"/>
      <c r="B32" s="10"/>
      <c r="C32" s="30" t="s">
        <v>12</v>
      </c>
      <c r="D32" s="13">
        <v>237</v>
      </c>
      <c r="E32" s="13">
        <v>1445</v>
      </c>
      <c r="F32" s="13">
        <v>900</v>
      </c>
      <c r="G32" s="13">
        <v>1107</v>
      </c>
      <c r="H32" s="13">
        <v>1</v>
      </c>
      <c r="I32" s="29">
        <v>629296.89954270422</v>
      </c>
      <c r="J32" s="29">
        <v>-49396.899542704225</v>
      </c>
      <c r="K32" s="62">
        <v>-1.4901045122410357</v>
      </c>
      <c r="L32" s="10"/>
      <c r="M32" s="10"/>
      <c r="N32" s="10"/>
      <c r="O32" s="10"/>
      <c r="P32" s="10"/>
      <c r="Q32" s="10"/>
      <c r="R32" s="10"/>
      <c r="S32" s="10"/>
      <c r="T32" s="10"/>
      <c r="U32" s="10"/>
      <c r="V32" s="10"/>
      <c r="W32" s="10"/>
      <c r="X32" s="10"/>
      <c r="Y32" s="10"/>
      <c r="Z32" s="10"/>
      <c r="AA32" s="10"/>
      <c r="AB32" s="10"/>
      <c r="AC32" s="10"/>
      <c r="AD32" s="10"/>
      <c r="AE32" s="10"/>
    </row>
    <row r="33" spans="1:31" x14ac:dyDescent="0.25">
      <c r="A33" s="10"/>
      <c r="B33" s="10"/>
      <c r="C33" s="30" t="s">
        <v>13</v>
      </c>
      <c r="D33" s="13">
        <v>242</v>
      </c>
      <c r="E33" s="13">
        <v>1445</v>
      </c>
      <c r="F33" s="13">
        <v>960</v>
      </c>
      <c r="G33" s="13">
        <v>1004</v>
      </c>
      <c r="H33" s="13">
        <v>1</v>
      </c>
      <c r="I33" s="29">
        <v>592287.62959660217</v>
      </c>
      <c r="J33" s="29">
        <v>7212.3704033978283</v>
      </c>
      <c r="K33" s="62">
        <v>0.21756802110152132</v>
      </c>
      <c r="L33" s="10"/>
      <c r="M33" s="10"/>
      <c r="N33" s="10"/>
      <c r="O33" s="10"/>
      <c r="P33" s="10"/>
      <c r="Q33" s="10"/>
      <c r="R33" s="10"/>
      <c r="S33" s="10"/>
      <c r="T33" s="10"/>
      <c r="U33" s="10"/>
      <c r="V33" s="10"/>
      <c r="W33" s="10"/>
      <c r="X33" s="10"/>
      <c r="Y33" s="10"/>
      <c r="Z33" s="10"/>
      <c r="AA33" s="10"/>
      <c r="AB33" s="10"/>
      <c r="AC33" s="10"/>
      <c r="AD33" s="10"/>
      <c r="AE33" s="10"/>
    </row>
    <row r="34" spans="1:31" x14ac:dyDescent="0.25">
      <c r="A34" s="10"/>
      <c r="B34" s="10"/>
      <c r="C34" s="30" t="s">
        <v>47</v>
      </c>
      <c r="D34" s="13">
        <v>218</v>
      </c>
      <c r="E34" s="13">
        <v>828</v>
      </c>
      <c r="F34" s="13">
        <v>1143</v>
      </c>
      <c r="G34" s="13">
        <v>1380</v>
      </c>
      <c r="H34" s="13">
        <v>1</v>
      </c>
      <c r="I34" s="29">
        <v>750335.14308314957</v>
      </c>
      <c r="J34" s="29">
        <v>6164.8569168504328</v>
      </c>
      <c r="K34" s="62">
        <v>0.18596877929914479</v>
      </c>
      <c r="L34" s="10"/>
      <c r="M34" s="10"/>
      <c r="N34" s="10"/>
      <c r="O34" s="10"/>
      <c r="P34" s="10"/>
      <c r="Q34" s="10"/>
      <c r="R34" s="10"/>
      <c r="S34" s="10"/>
      <c r="T34" s="10"/>
      <c r="U34" s="10"/>
      <c r="V34" s="10"/>
      <c r="W34" s="10"/>
      <c r="X34" s="10"/>
      <c r="Y34" s="10"/>
      <c r="Z34" s="10"/>
      <c r="AA34" s="10"/>
      <c r="AB34" s="10"/>
      <c r="AC34" s="10"/>
      <c r="AD34" s="10"/>
      <c r="AE34" s="10"/>
    </row>
    <row r="35" spans="1:31" x14ac:dyDescent="0.25">
      <c r="A35" s="10"/>
      <c r="B35" s="10"/>
      <c r="C35" s="31" t="s">
        <v>44</v>
      </c>
      <c r="D35" s="16">
        <v>215</v>
      </c>
      <c r="E35" s="16">
        <v>1367</v>
      </c>
      <c r="F35" s="16">
        <v>1087</v>
      </c>
      <c r="G35" s="16">
        <v>1421</v>
      </c>
      <c r="H35" s="16">
        <v>1</v>
      </c>
      <c r="I35" s="32">
        <v>689841.15303028864</v>
      </c>
      <c r="J35" s="32">
        <v>67158.846969711361</v>
      </c>
      <c r="K35" s="63">
        <v>2.0259105699530222</v>
      </c>
      <c r="L35" s="10"/>
      <c r="M35" s="10"/>
      <c r="N35" s="10"/>
      <c r="O35" s="10"/>
      <c r="P35" s="10"/>
      <c r="Q35" s="10"/>
      <c r="R35" s="10"/>
      <c r="S35" s="10"/>
      <c r="T35" s="10"/>
      <c r="U35" s="10"/>
      <c r="V35" s="10"/>
      <c r="W35" s="10"/>
      <c r="X35" s="10"/>
      <c r="Y35" s="10"/>
      <c r="Z35" s="10"/>
      <c r="AA35" s="10"/>
      <c r="AB35" s="10"/>
      <c r="AC35" s="10"/>
      <c r="AD35" s="10"/>
      <c r="AE35" s="10"/>
    </row>
    <row r="36" spans="1:3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row>
    <row r="37" spans="1:31" x14ac:dyDescent="0.2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row>
    <row r="38" spans="1:31" x14ac:dyDescent="0.2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row>
    <row r="39" spans="1:31" x14ac:dyDescent="0.2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row>
    <row r="40" spans="1:31" x14ac:dyDescent="0.2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row>
    <row r="41" spans="1:31" x14ac:dyDescent="0.2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row>
    <row r="42" spans="1:31" x14ac:dyDescent="0.2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row>
    <row r="43" spans="1:31" x14ac:dyDescent="0.2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row>
    <row r="44" spans="1:31" x14ac:dyDescent="0.2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row>
    <row r="45" spans="1:31" x14ac:dyDescent="0.2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row>
    <row r="46" spans="1:31" x14ac:dyDescent="0.2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row>
    <row r="47" spans="1:31" x14ac:dyDescent="0.2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row>
    <row r="48" spans="1:31" x14ac:dyDescent="0.2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row>
    <row r="49" spans="1:31" x14ac:dyDescent="0.2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row>
    <row r="50" spans="1:31" x14ac:dyDescent="0.2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row>
    <row r="51" spans="1:31" x14ac:dyDescent="0.2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row>
    <row r="52" spans="1:31" x14ac:dyDescent="0.2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row>
    <row r="53" spans="1:3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row>
    <row r="54" spans="1:31" x14ac:dyDescent="0.2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row>
    <row r="55" spans="1:31" x14ac:dyDescent="0.2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row>
    <row r="56" spans="1:31" x14ac:dyDescent="0.2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row>
    <row r="57" spans="1:31" x14ac:dyDescent="0.2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row>
    <row r="58" spans="1:31"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row>
    <row r="59" spans="1:31" x14ac:dyDescent="0.2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row>
    <row r="60" spans="1:31"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row>
    <row r="61" spans="1:31" x14ac:dyDescent="0.2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row>
    <row r="62" spans="1:31" x14ac:dyDescent="0.2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row>
    <row r="63" spans="1:31" x14ac:dyDescent="0.2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row>
    <row r="64" spans="1:31" x14ac:dyDescent="0.2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row>
    <row r="65" spans="1:31" x14ac:dyDescent="0.2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row>
    <row r="66" spans="1:31" x14ac:dyDescent="0.2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row>
    <row r="67" spans="1:31" x14ac:dyDescent="0.2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row>
    <row r="68" spans="1:31" x14ac:dyDescent="0.2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row>
    <row r="69" spans="1:31" x14ac:dyDescent="0.2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row>
    <row r="70" spans="1:3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row>
    <row r="71" spans="1:31" x14ac:dyDescent="0.2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row>
    <row r="72" spans="1:31" x14ac:dyDescent="0.2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row>
    <row r="73" spans="1:31" x14ac:dyDescent="0.2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row>
    <row r="74" spans="1:31"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row>
    <row r="75" spans="1:31" x14ac:dyDescent="0.2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row>
    <row r="76" spans="1:31" x14ac:dyDescent="0.2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row>
    <row r="77" spans="1:31"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row>
    <row r="78" spans="1:31" x14ac:dyDescent="0.2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row>
    <row r="79" spans="1:31" x14ac:dyDescent="0.2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row>
    <row r="80" spans="1:31" x14ac:dyDescent="0.2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row>
    <row r="81" spans="1:31" x14ac:dyDescent="0.2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row>
    <row r="82" spans="1:31" x14ac:dyDescent="0.2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row>
    <row r="83" spans="1:31" x14ac:dyDescent="0.2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row>
    <row r="84" spans="1:31" x14ac:dyDescent="0.2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row>
    <row r="85" spans="1:31" x14ac:dyDescent="0.2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row>
    <row r="86" spans="1:31" x14ac:dyDescent="0.2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row>
    <row r="87" spans="1:31" x14ac:dyDescent="0.2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row>
    <row r="88" spans="1:31" x14ac:dyDescent="0.2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row>
    <row r="89" spans="1:31" x14ac:dyDescent="0.2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row>
    <row r="90" spans="1:31" x14ac:dyDescent="0.2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row>
    <row r="91" spans="1:31" x14ac:dyDescent="0.2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row>
    <row r="92" spans="1:31" x14ac:dyDescent="0.2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row>
    <row r="93" spans="1:31" x14ac:dyDescent="0.2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row>
    <row r="94" spans="1:31" x14ac:dyDescent="0.2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row>
    <row r="95" spans="1:31" x14ac:dyDescent="0.2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row>
    <row r="96" spans="1:31" x14ac:dyDescent="0.2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row>
    <row r="97" spans="1:31" x14ac:dyDescent="0.2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row>
    <row r="98" spans="1:31" x14ac:dyDescent="0.2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row>
    <row r="99" spans="1:31" x14ac:dyDescent="0.25">
      <c r="A99" s="10"/>
      <c r="B99" s="10"/>
    </row>
    <row r="100" spans="1:31" x14ac:dyDescent="0.25">
      <c r="A100" s="10"/>
      <c r="B100" s="10"/>
    </row>
    <row r="101" spans="1:31" x14ac:dyDescent="0.25">
      <c r="A101" s="10"/>
      <c r="B101" s="10"/>
    </row>
    <row r="102" spans="1:31" x14ac:dyDescent="0.25">
      <c r="A102" s="10"/>
      <c r="B102" s="10"/>
    </row>
    <row r="103" spans="1:31" x14ac:dyDescent="0.25">
      <c r="A103" s="10"/>
      <c r="B103" s="10"/>
    </row>
    <row r="104" spans="1:31" x14ac:dyDescent="0.25">
      <c r="A104" s="10"/>
      <c r="B104" s="10"/>
    </row>
    <row r="105" spans="1:31" x14ac:dyDescent="0.25">
      <c r="A105" s="10"/>
      <c r="B105" s="10"/>
    </row>
    <row r="106" spans="1:31" x14ac:dyDescent="0.25">
      <c r="A106" s="10"/>
      <c r="B106" s="10"/>
    </row>
    <row r="107" spans="1:31" x14ac:dyDescent="0.25">
      <c r="A107" s="10"/>
      <c r="B107" s="10"/>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Raw Data</vt:lpstr>
      <vt:lpstr>Old Design</vt:lpstr>
      <vt:lpstr>Old Design Regression</vt:lpstr>
      <vt:lpstr>New Designs</vt:lpstr>
      <vt:lpstr>New Designs Regression</vt:lpstr>
      <vt:lpstr>Pooled Regression</vt:lpstr>
      <vt:lpstr>Chow Test</vt:lpstr>
      <vt:lpstr>Residuals</vt:lpstr>
      <vt:lpstr>Conclusion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Kasten</dc:creator>
  <cp:lastModifiedBy>James Kasten</cp:lastModifiedBy>
  <dcterms:created xsi:type="dcterms:W3CDTF">2007-12-07T13:33:39Z</dcterms:created>
  <dcterms:modified xsi:type="dcterms:W3CDTF">2012-08-14T22:05:59Z</dcterms:modified>
</cp:coreProperties>
</file>